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P:\Topten\4_ewz\Gesuchsformular\"/>
    </mc:Choice>
  </mc:AlternateContent>
  <xr:revisionPtr revIDLastSave="0" documentId="13_ncr:1_{7E8E06AA-FE0C-4B67-AD75-7DC6D12BE4D9}" xr6:coauthVersionLast="47" xr6:coauthVersionMax="47" xr10:uidLastSave="{00000000-0000-0000-0000-000000000000}"/>
  <bookViews>
    <workbookView xWindow="-110" yWindow="-110" windowWidth="19420" windowHeight="11500" xr2:uid="{E0DFE378-95DE-B44B-A7F5-2A3C2CDDF1BC}"/>
  </bookViews>
  <sheets>
    <sheet name="Anleitung" sheetId="1" r:id="rId1"/>
    <sheet name="Gesuchsteller" sheetId="2" r:id="rId2"/>
    <sheet name="Förderantrag" sheetId="3" r:id="rId3"/>
    <sheet name="Beiträge" sheetId="4" state="hidden" r:id="rId4"/>
    <sheet name="Beleg" sheetId="5" state="hidden" r:id="rId5"/>
    <sheet name="Zusammenfassung" sheetId="6" state="hidden" r:id="rId6"/>
  </sheets>
  <externalReferences>
    <externalReference r:id="rId7"/>
  </externalReferences>
  <definedNames>
    <definedName name="Gesuchstellertyp">[1]Dropdown_menus!$A$2:$A$6</definedName>
    <definedName name="Kategorien">Beiträge!$A$7:$A$21</definedName>
    <definedName name="Limit">Beiträge!$B$4</definedName>
    <definedName name="Table_Cat">Beiträge!$A$6:$B$21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6" l="1"/>
  <c r="E10" i="6"/>
  <c r="I10" i="6"/>
  <c r="J10" i="6"/>
  <c r="K10" i="6"/>
  <c r="L10" i="6"/>
  <c r="M10" i="6"/>
  <c r="N10" i="6"/>
  <c r="O10" i="6"/>
  <c r="P10" i="6"/>
  <c r="Q10" i="6"/>
  <c r="T10" i="6"/>
  <c r="U10" i="6"/>
  <c r="V10" i="6"/>
  <c r="W10" i="6"/>
  <c r="X10" i="6"/>
  <c r="Y10" i="6"/>
  <c r="Z10" i="6"/>
  <c r="AA10" i="6" s="1"/>
  <c r="AB10" i="6"/>
  <c r="AC10" i="6"/>
  <c r="AD10" i="6"/>
  <c r="AE10" i="6"/>
  <c r="AF10" i="6"/>
  <c r="AG10" i="6"/>
  <c r="AH10" i="6"/>
  <c r="AI10" i="6"/>
  <c r="C11" i="6"/>
  <c r="E11" i="6"/>
  <c r="I11" i="6"/>
  <c r="J11" i="6"/>
  <c r="K11" i="6"/>
  <c r="L11" i="6"/>
  <c r="M11" i="6"/>
  <c r="N11" i="6"/>
  <c r="O11" i="6"/>
  <c r="P11" i="6"/>
  <c r="Q11" i="6"/>
  <c r="T11" i="6"/>
  <c r="U11" i="6"/>
  <c r="V11" i="6"/>
  <c r="W11" i="6"/>
  <c r="X11" i="6"/>
  <c r="Y11" i="6"/>
  <c r="Z11" i="6" s="1"/>
  <c r="AB11" i="6"/>
  <c r="AC11" i="6"/>
  <c r="AD11" i="6"/>
  <c r="AE11" i="6"/>
  <c r="AF11" i="6"/>
  <c r="AG11" i="6"/>
  <c r="AH11" i="6"/>
  <c r="AI11" i="6"/>
  <c r="C12" i="6"/>
  <c r="E12" i="6"/>
  <c r="I12" i="6"/>
  <c r="J12" i="6"/>
  <c r="K12" i="6"/>
  <c r="L12" i="6"/>
  <c r="M12" i="6"/>
  <c r="N12" i="6"/>
  <c r="O12" i="6"/>
  <c r="P12" i="6"/>
  <c r="Q12" i="6"/>
  <c r="T12" i="6"/>
  <c r="U12" i="6"/>
  <c r="V12" i="6"/>
  <c r="W12" i="6"/>
  <c r="X12" i="6"/>
  <c r="Y12" i="6"/>
  <c r="Z12" i="6" s="1"/>
  <c r="AB12" i="6"/>
  <c r="AC12" i="6"/>
  <c r="AD12" i="6"/>
  <c r="AE12" i="6"/>
  <c r="AF12" i="6"/>
  <c r="AG12" i="6"/>
  <c r="AH12" i="6"/>
  <c r="AI12" i="6"/>
  <c r="C13" i="6"/>
  <c r="E13" i="6"/>
  <c r="I13" i="6"/>
  <c r="J13" i="6"/>
  <c r="K13" i="6"/>
  <c r="L13" i="6"/>
  <c r="M13" i="6"/>
  <c r="N13" i="6"/>
  <c r="O13" i="6"/>
  <c r="P13" i="6"/>
  <c r="Q13" i="6"/>
  <c r="T13" i="6"/>
  <c r="U13" i="6"/>
  <c r="V13" i="6"/>
  <c r="W13" i="6"/>
  <c r="X13" i="6"/>
  <c r="Y13" i="6"/>
  <c r="Z13" i="6"/>
  <c r="AA13" i="6" s="1"/>
  <c r="AB13" i="6"/>
  <c r="AC13" i="6"/>
  <c r="AD13" i="6"/>
  <c r="AE13" i="6"/>
  <c r="AF13" i="6"/>
  <c r="AG13" i="6"/>
  <c r="AH13" i="6"/>
  <c r="AI13" i="6"/>
  <c r="C14" i="6"/>
  <c r="E14" i="6"/>
  <c r="I14" i="6"/>
  <c r="J14" i="6"/>
  <c r="K14" i="6"/>
  <c r="L14" i="6"/>
  <c r="M14" i="6"/>
  <c r="N14" i="6"/>
  <c r="O14" i="6"/>
  <c r="P14" i="6"/>
  <c r="Q14" i="6"/>
  <c r="T14" i="6"/>
  <c r="U14" i="6"/>
  <c r="V14" i="6"/>
  <c r="W14" i="6"/>
  <c r="X14" i="6"/>
  <c r="Y14" i="6"/>
  <c r="Z14" i="6" s="1"/>
  <c r="AA14" i="6" s="1"/>
  <c r="AB14" i="6"/>
  <c r="AC14" i="6"/>
  <c r="AD14" i="6"/>
  <c r="AE14" i="6"/>
  <c r="AF14" i="6"/>
  <c r="AG14" i="6"/>
  <c r="AH14" i="6"/>
  <c r="AI14" i="6"/>
  <c r="C15" i="6"/>
  <c r="E15" i="6"/>
  <c r="I15" i="6"/>
  <c r="J15" i="6"/>
  <c r="K15" i="6"/>
  <c r="L15" i="6"/>
  <c r="M15" i="6"/>
  <c r="N15" i="6"/>
  <c r="O15" i="6"/>
  <c r="P15" i="6"/>
  <c r="Q15" i="6"/>
  <c r="T15" i="6"/>
  <c r="U15" i="6"/>
  <c r="V15" i="6"/>
  <c r="W15" i="6"/>
  <c r="X15" i="6"/>
  <c r="Y15" i="6"/>
  <c r="Z15" i="6" s="1"/>
  <c r="AB15" i="6"/>
  <c r="AC15" i="6"/>
  <c r="AD15" i="6"/>
  <c r="AE15" i="6"/>
  <c r="AF15" i="6"/>
  <c r="AG15" i="6"/>
  <c r="AH15" i="6"/>
  <c r="AI15" i="6"/>
  <c r="C16" i="6"/>
  <c r="E16" i="6"/>
  <c r="I16" i="6"/>
  <c r="J16" i="6"/>
  <c r="K16" i="6"/>
  <c r="L16" i="6"/>
  <c r="M16" i="6"/>
  <c r="N16" i="6"/>
  <c r="O16" i="6"/>
  <c r="P16" i="6"/>
  <c r="Q16" i="6"/>
  <c r="T16" i="6"/>
  <c r="U16" i="6"/>
  <c r="V16" i="6"/>
  <c r="W16" i="6"/>
  <c r="X16" i="6"/>
  <c r="Y16" i="6"/>
  <c r="Z16" i="6"/>
  <c r="AB16" i="6"/>
  <c r="AC16" i="6"/>
  <c r="AD16" i="6"/>
  <c r="AE16" i="6"/>
  <c r="AF16" i="6"/>
  <c r="AG16" i="6"/>
  <c r="AH16" i="6"/>
  <c r="AI16" i="6"/>
  <c r="C17" i="6"/>
  <c r="E17" i="6"/>
  <c r="I17" i="6"/>
  <c r="J17" i="6"/>
  <c r="K17" i="6"/>
  <c r="L17" i="6"/>
  <c r="M17" i="6"/>
  <c r="N17" i="6"/>
  <c r="O17" i="6"/>
  <c r="P17" i="6"/>
  <c r="Q17" i="6"/>
  <c r="T17" i="6"/>
  <c r="U17" i="6"/>
  <c r="V17" i="6"/>
  <c r="W17" i="6"/>
  <c r="X17" i="6"/>
  <c r="Y17" i="6"/>
  <c r="Z17" i="6" s="1"/>
  <c r="AB17" i="6"/>
  <c r="AC17" i="6"/>
  <c r="AD17" i="6"/>
  <c r="AE17" i="6"/>
  <c r="AF17" i="6"/>
  <c r="AG17" i="6"/>
  <c r="AH17" i="6"/>
  <c r="AI17" i="6"/>
  <c r="C18" i="6"/>
  <c r="E18" i="6"/>
  <c r="I18" i="6"/>
  <c r="J18" i="6"/>
  <c r="K18" i="6"/>
  <c r="L18" i="6"/>
  <c r="M18" i="6"/>
  <c r="N18" i="6"/>
  <c r="O18" i="6"/>
  <c r="P18" i="6"/>
  <c r="Q18" i="6"/>
  <c r="T18" i="6"/>
  <c r="U18" i="6"/>
  <c r="V18" i="6"/>
  <c r="W18" i="6"/>
  <c r="X18" i="6"/>
  <c r="Y18" i="6"/>
  <c r="Z18" i="6"/>
  <c r="AB18" i="6"/>
  <c r="AC18" i="6"/>
  <c r="AD18" i="6"/>
  <c r="AE18" i="6"/>
  <c r="AF18" i="6"/>
  <c r="AG18" i="6"/>
  <c r="AH18" i="6"/>
  <c r="AI18" i="6"/>
  <c r="C19" i="6"/>
  <c r="E19" i="6"/>
  <c r="I19" i="6"/>
  <c r="J19" i="6"/>
  <c r="K19" i="6"/>
  <c r="L19" i="6"/>
  <c r="M19" i="6"/>
  <c r="N19" i="6"/>
  <c r="O19" i="6"/>
  <c r="P19" i="6"/>
  <c r="Q19" i="6"/>
  <c r="T19" i="6"/>
  <c r="U19" i="6"/>
  <c r="V19" i="6"/>
  <c r="W19" i="6"/>
  <c r="X19" i="6"/>
  <c r="Y19" i="6"/>
  <c r="Z19" i="6" s="1"/>
  <c r="AA19" i="6" s="1"/>
  <c r="AB19" i="6"/>
  <c r="AC19" i="6"/>
  <c r="AD19" i="6"/>
  <c r="AE19" i="6"/>
  <c r="AF19" i="6"/>
  <c r="AG19" i="6"/>
  <c r="AH19" i="6"/>
  <c r="AI19" i="6"/>
  <c r="C20" i="6"/>
  <c r="E20" i="6"/>
  <c r="I20" i="6"/>
  <c r="J20" i="6"/>
  <c r="K20" i="6"/>
  <c r="L20" i="6"/>
  <c r="M20" i="6"/>
  <c r="N20" i="6"/>
  <c r="O20" i="6"/>
  <c r="P20" i="6"/>
  <c r="Q20" i="6"/>
  <c r="T20" i="6"/>
  <c r="U20" i="6"/>
  <c r="V20" i="6"/>
  <c r="W20" i="6"/>
  <c r="X20" i="6"/>
  <c r="Y20" i="6"/>
  <c r="Z20" i="6" s="1"/>
  <c r="AB20" i="6"/>
  <c r="AC20" i="6"/>
  <c r="AD20" i="6"/>
  <c r="AE20" i="6"/>
  <c r="AF20" i="6"/>
  <c r="AG20" i="6"/>
  <c r="AH20" i="6"/>
  <c r="AI20" i="6"/>
  <c r="C21" i="6"/>
  <c r="E21" i="6"/>
  <c r="I21" i="6"/>
  <c r="J21" i="6"/>
  <c r="K21" i="6"/>
  <c r="L21" i="6"/>
  <c r="M21" i="6"/>
  <c r="N21" i="6"/>
  <c r="O21" i="6"/>
  <c r="P21" i="6"/>
  <c r="Q21" i="6"/>
  <c r="T21" i="6"/>
  <c r="U21" i="6"/>
  <c r="V21" i="6"/>
  <c r="W21" i="6"/>
  <c r="X21" i="6"/>
  <c r="Y21" i="6"/>
  <c r="Z21" i="6" s="1"/>
  <c r="AB21" i="6"/>
  <c r="AC21" i="6"/>
  <c r="AD21" i="6"/>
  <c r="AE21" i="6"/>
  <c r="AF21" i="6"/>
  <c r="AG21" i="6"/>
  <c r="AH21" i="6"/>
  <c r="AI21" i="6"/>
  <c r="C22" i="6"/>
  <c r="E22" i="6"/>
  <c r="I22" i="6"/>
  <c r="J22" i="6"/>
  <c r="K22" i="6"/>
  <c r="L22" i="6"/>
  <c r="M22" i="6"/>
  <c r="N22" i="6"/>
  <c r="O22" i="6"/>
  <c r="P22" i="6"/>
  <c r="Q22" i="6"/>
  <c r="T22" i="6"/>
  <c r="U22" i="6"/>
  <c r="V22" i="6"/>
  <c r="W22" i="6"/>
  <c r="X22" i="6"/>
  <c r="Y22" i="6"/>
  <c r="Z22" i="6" s="1"/>
  <c r="AB22" i="6"/>
  <c r="AC22" i="6"/>
  <c r="AD22" i="6"/>
  <c r="AE22" i="6"/>
  <c r="AF22" i="6"/>
  <c r="AG22" i="6"/>
  <c r="AH22" i="6"/>
  <c r="AI22" i="6"/>
  <c r="C23" i="6"/>
  <c r="E23" i="6"/>
  <c r="I23" i="6"/>
  <c r="J23" i="6"/>
  <c r="K23" i="6"/>
  <c r="L23" i="6"/>
  <c r="M23" i="6"/>
  <c r="N23" i="6"/>
  <c r="O23" i="6"/>
  <c r="P23" i="6"/>
  <c r="Q23" i="6"/>
  <c r="T23" i="6"/>
  <c r="U23" i="6"/>
  <c r="V23" i="6"/>
  <c r="W23" i="6"/>
  <c r="X23" i="6"/>
  <c r="Y23" i="6"/>
  <c r="AA23" i="6" s="1"/>
  <c r="Z23" i="6"/>
  <c r="AB23" i="6"/>
  <c r="AC23" i="6"/>
  <c r="AD23" i="6"/>
  <c r="AE23" i="6"/>
  <c r="AF23" i="6"/>
  <c r="AG23" i="6"/>
  <c r="AH23" i="6"/>
  <c r="AI23" i="6"/>
  <c r="C24" i="6"/>
  <c r="E24" i="6"/>
  <c r="I24" i="6"/>
  <c r="J24" i="6"/>
  <c r="K24" i="6"/>
  <c r="L24" i="6"/>
  <c r="M24" i="6"/>
  <c r="N24" i="6"/>
  <c r="O24" i="6"/>
  <c r="P24" i="6"/>
  <c r="Q24" i="6"/>
  <c r="T24" i="6"/>
  <c r="U24" i="6"/>
  <c r="V24" i="6"/>
  <c r="W24" i="6"/>
  <c r="X24" i="6"/>
  <c r="Y24" i="6"/>
  <c r="Z24" i="6"/>
  <c r="AA24" i="6" s="1"/>
  <c r="AB24" i="6"/>
  <c r="AC24" i="6"/>
  <c r="AD24" i="6"/>
  <c r="AE24" i="6"/>
  <c r="AF24" i="6"/>
  <c r="AG24" i="6"/>
  <c r="AH24" i="6"/>
  <c r="AI24" i="6"/>
  <c r="C25" i="6"/>
  <c r="E25" i="6"/>
  <c r="I25" i="6"/>
  <c r="J25" i="6"/>
  <c r="K25" i="6"/>
  <c r="L25" i="6"/>
  <c r="M25" i="6"/>
  <c r="N25" i="6"/>
  <c r="O25" i="6"/>
  <c r="P25" i="6"/>
  <c r="Q25" i="6"/>
  <c r="T25" i="6"/>
  <c r="U25" i="6"/>
  <c r="V25" i="6"/>
  <c r="W25" i="6"/>
  <c r="X25" i="6"/>
  <c r="Y25" i="6"/>
  <c r="Z25" i="6" s="1"/>
  <c r="AB25" i="6"/>
  <c r="AC25" i="6"/>
  <c r="AD25" i="6"/>
  <c r="AE25" i="6"/>
  <c r="AF25" i="6"/>
  <c r="AG25" i="6"/>
  <c r="AH25" i="6"/>
  <c r="AI25" i="6"/>
  <c r="C26" i="6"/>
  <c r="E26" i="6"/>
  <c r="I26" i="6"/>
  <c r="J26" i="6"/>
  <c r="K26" i="6"/>
  <c r="L26" i="6"/>
  <c r="M26" i="6"/>
  <c r="N26" i="6"/>
  <c r="O26" i="6"/>
  <c r="P26" i="6"/>
  <c r="Q26" i="6"/>
  <c r="T26" i="6"/>
  <c r="U26" i="6"/>
  <c r="V26" i="6"/>
  <c r="W26" i="6"/>
  <c r="X26" i="6"/>
  <c r="Y26" i="6"/>
  <c r="Z26" i="6" s="1"/>
  <c r="AB26" i="6"/>
  <c r="AC26" i="6"/>
  <c r="AD26" i="6"/>
  <c r="AE26" i="6"/>
  <c r="AF26" i="6"/>
  <c r="AG26" i="6"/>
  <c r="AH26" i="6"/>
  <c r="AI26" i="6"/>
  <c r="C27" i="6"/>
  <c r="E27" i="6"/>
  <c r="I27" i="6"/>
  <c r="J27" i="6"/>
  <c r="K27" i="6"/>
  <c r="L27" i="6"/>
  <c r="M27" i="6"/>
  <c r="N27" i="6"/>
  <c r="O27" i="6"/>
  <c r="P27" i="6"/>
  <c r="Q27" i="6"/>
  <c r="T27" i="6"/>
  <c r="U27" i="6"/>
  <c r="V27" i="6"/>
  <c r="W27" i="6"/>
  <c r="X27" i="6"/>
  <c r="Y27" i="6"/>
  <c r="Z27" i="6" s="1"/>
  <c r="AB27" i="6"/>
  <c r="AC27" i="6"/>
  <c r="AD27" i="6"/>
  <c r="AE27" i="6"/>
  <c r="AF27" i="6"/>
  <c r="AG27" i="6"/>
  <c r="AH27" i="6"/>
  <c r="AI27" i="6"/>
  <c r="C28" i="6"/>
  <c r="E28" i="6"/>
  <c r="I28" i="6"/>
  <c r="J28" i="6"/>
  <c r="K28" i="6"/>
  <c r="L28" i="6"/>
  <c r="M28" i="6"/>
  <c r="N28" i="6"/>
  <c r="O28" i="6"/>
  <c r="P28" i="6"/>
  <c r="Q28" i="6"/>
  <c r="T28" i="6"/>
  <c r="U28" i="6"/>
  <c r="V28" i="6"/>
  <c r="W28" i="6"/>
  <c r="X28" i="6"/>
  <c r="Y28" i="6"/>
  <c r="AA28" i="6" s="1"/>
  <c r="Z28" i="6"/>
  <c r="AB28" i="6"/>
  <c r="AC28" i="6"/>
  <c r="AD28" i="6"/>
  <c r="AE28" i="6"/>
  <c r="AF28" i="6"/>
  <c r="AG28" i="6"/>
  <c r="AH28" i="6"/>
  <c r="AI28" i="6"/>
  <c r="C29" i="6"/>
  <c r="E29" i="6"/>
  <c r="I29" i="6"/>
  <c r="J29" i="6"/>
  <c r="K29" i="6"/>
  <c r="L29" i="6"/>
  <c r="M29" i="6"/>
  <c r="N29" i="6"/>
  <c r="O29" i="6"/>
  <c r="P29" i="6"/>
  <c r="Q29" i="6"/>
  <c r="T29" i="6"/>
  <c r="U29" i="6"/>
  <c r="V29" i="6"/>
  <c r="W29" i="6"/>
  <c r="X29" i="6"/>
  <c r="Y29" i="6"/>
  <c r="Z29" i="6" s="1"/>
  <c r="AB29" i="6"/>
  <c r="AC29" i="6"/>
  <c r="AD29" i="6"/>
  <c r="AE29" i="6"/>
  <c r="AF29" i="6"/>
  <c r="AG29" i="6"/>
  <c r="AH29" i="6"/>
  <c r="AI29" i="6"/>
  <c r="C30" i="6"/>
  <c r="E30" i="6"/>
  <c r="I30" i="6"/>
  <c r="J30" i="6"/>
  <c r="K30" i="6"/>
  <c r="L30" i="6"/>
  <c r="M30" i="6"/>
  <c r="N30" i="6"/>
  <c r="O30" i="6"/>
  <c r="P30" i="6"/>
  <c r="Q30" i="6"/>
  <c r="T30" i="6"/>
  <c r="U30" i="6"/>
  <c r="V30" i="6"/>
  <c r="W30" i="6"/>
  <c r="X30" i="6"/>
  <c r="Y30" i="6"/>
  <c r="Z30" i="6"/>
  <c r="AB30" i="6"/>
  <c r="AC30" i="6"/>
  <c r="AD30" i="6"/>
  <c r="AE30" i="6"/>
  <c r="AF30" i="6"/>
  <c r="AG30" i="6"/>
  <c r="AH30" i="6"/>
  <c r="AI30" i="6"/>
  <c r="C31" i="6"/>
  <c r="E31" i="6"/>
  <c r="I31" i="6"/>
  <c r="J31" i="6"/>
  <c r="K31" i="6"/>
  <c r="L31" i="6"/>
  <c r="M31" i="6"/>
  <c r="N31" i="6"/>
  <c r="O31" i="6"/>
  <c r="P31" i="6"/>
  <c r="Q31" i="6"/>
  <c r="T31" i="6"/>
  <c r="U31" i="6"/>
  <c r="V31" i="6"/>
  <c r="W31" i="6"/>
  <c r="X31" i="6"/>
  <c r="Y31" i="6"/>
  <c r="Z31" i="6" s="1"/>
  <c r="AA31" i="6" s="1"/>
  <c r="AB31" i="6"/>
  <c r="AC31" i="6"/>
  <c r="AD31" i="6"/>
  <c r="AE31" i="6"/>
  <c r="AF31" i="6"/>
  <c r="AG31" i="6"/>
  <c r="AH31" i="6"/>
  <c r="AI31" i="6"/>
  <c r="C32" i="6"/>
  <c r="E32" i="6"/>
  <c r="I32" i="6"/>
  <c r="J32" i="6"/>
  <c r="K32" i="6"/>
  <c r="L32" i="6"/>
  <c r="M32" i="6"/>
  <c r="N32" i="6"/>
  <c r="O32" i="6"/>
  <c r="P32" i="6"/>
  <c r="Q32" i="6"/>
  <c r="T32" i="6"/>
  <c r="U32" i="6"/>
  <c r="V32" i="6"/>
  <c r="W32" i="6"/>
  <c r="X32" i="6"/>
  <c r="Y32" i="6"/>
  <c r="AB32" i="6"/>
  <c r="AC32" i="6"/>
  <c r="AD32" i="6"/>
  <c r="AE32" i="6"/>
  <c r="AF32" i="6"/>
  <c r="AG32" i="6"/>
  <c r="AH32" i="6"/>
  <c r="AI32" i="6"/>
  <c r="C33" i="6"/>
  <c r="E33" i="6"/>
  <c r="I33" i="6"/>
  <c r="J33" i="6"/>
  <c r="K33" i="6"/>
  <c r="L33" i="6"/>
  <c r="M33" i="6"/>
  <c r="N33" i="6"/>
  <c r="O33" i="6"/>
  <c r="P33" i="6"/>
  <c r="Q33" i="6"/>
  <c r="T33" i="6"/>
  <c r="U33" i="6"/>
  <c r="V33" i="6"/>
  <c r="W33" i="6"/>
  <c r="X33" i="6"/>
  <c r="Y33" i="6"/>
  <c r="Z33" i="6" s="1"/>
  <c r="AB33" i="6"/>
  <c r="AC33" i="6"/>
  <c r="AD33" i="6"/>
  <c r="AE33" i="6"/>
  <c r="AF33" i="6"/>
  <c r="AG33" i="6"/>
  <c r="AH33" i="6"/>
  <c r="AI33" i="6"/>
  <c r="C34" i="6"/>
  <c r="E34" i="6"/>
  <c r="I34" i="6"/>
  <c r="J34" i="6"/>
  <c r="K34" i="6"/>
  <c r="L34" i="6"/>
  <c r="M34" i="6"/>
  <c r="N34" i="6"/>
  <c r="O34" i="6"/>
  <c r="P34" i="6"/>
  <c r="Q34" i="6"/>
  <c r="T34" i="6"/>
  <c r="U34" i="6"/>
  <c r="V34" i="6"/>
  <c r="W34" i="6"/>
  <c r="X34" i="6"/>
  <c r="Y34" i="6"/>
  <c r="Z34" i="6"/>
  <c r="AB34" i="6"/>
  <c r="AC34" i="6"/>
  <c r="AD34" i="6"/>
  <c r="AE34" i="6"/>
  <c r="AF34" i="6"/>
  <c r="AG34" i="6"/>
  <c r="AH34" i="6"/>
  <c r="AI34" i="6"/>
  <c r="C35" i="6"/>
  <c r="E35" i="6"/>
  <c r="I35" i="6"/>
  <c r="J35" i="6"/>
  <c r="K35" i="6"/>
  <c r="L35" i="6"/>
  <c r="M35" i="6"/>
  <c r="N35" i="6"/>
  <c r="O35" i="6"/>
  <c r="P35" i="6"/>
  <c r="Q35" i="6"/>
  <c r="T35" i="6"/>
  <c r="U35" i="6"/>
  <c r="V35" i="6"/>
  <c r="W35" i="6"/>
  <c r="X35" i="6"/>
  <c r="Y35" i="6"/>
  <c r="Z35" i="6" s="1"/>
  <c r="AB35" i="6"/>
  <c r="AC35" i="6"/>
  <c r="AD35" i="6"/>
  <c r="AE35" i="6"/>
  <c r="AF35" i="6"/>
  <c r="AG35" i="6"/>
  <c r="AH35" i="6"/>
  <c r="AI35" i="6"/>
  <c r="C36" i="6"/>
  <c r="E36" i="6"/>
  <c r="I36" i="6"/>
  <c r="J36" i="6"/>
  <c r="K36" i="6"/>
  <c r="L36" i="6"/>
  <c r="M36" i="6"/>
  <c r="N36" i="6"/>
  <c r="O36" i="6"/>
  <c r="P36" i="6"/>
  <c r="Q36" i="6"/>
  <c r="T36" i="6"/>
  <c r="U36" i="6"/>
  <c r="V36" i="6"/>
  <c r="W36" i="6"/>
  <c r="X36" i="6"/>
  <c r="Y36" i="6"/>
  <c r="Z36" i="6"/>
  <c r="AA36" i="6"/>
  <c r="AB36" i="6"/>
  <c r="AC36" i="6"/>
  <c r="AD36" i="6"/>
  <c r="AE36" i="6"/>
  <c r="AF36" i="6"/>
  <c r="AG36" i="6"/>
  <c r="AH36" i="6"/>
  <c r="AI36" i="6"/>
  <c r="C37" i="6"/>
  <c r="E37" i="6"/>
  <c r="I37" i="6"/>
  <c r="J37" i="6"/>
  <c r="K37" i="6"/>
  <c r="L37" i="6"/>
  <c r="M37" i="6"/>
  <c r="N37" i="6"/>
  <c r="O37" i="6"/>
  <c r="P37" i="6"/>
  <c r="Q37" i="6"/>
  <c r="T37" i="6"/>
  <c r="U37" i="6"/>
  <c r="V37" i="6"/>
  <c r="W37" i="6"/>
  <c r="X37" i="6"/>
  <c r="Y37" i="6"/>
  <c r="Z37" i="6" s="1"/>
  <c r="AB37" i="6"/>
  <c r="AC37" i="6"/>
  <c r="AD37" i="6"/>
  <c r="AE37" i="6"/>
  <c r="AF37" i="6"/>
  <c r="AG37" i="6"/>
  <c r="AH37" i="6"/>
  <c r="AI37" i="6"/>
  <c r="C38" i="6"/>
  <c r="E38" i="6"/>
  <c r="I38" i="6"/>
  <c r="J38" i="6"/>
  <c r="K38" i="6"/>
  <c r="L38" i="6"/>
  <c r="M38" i="6"/>
  <c r="N38" i="6"/>
  <c r="O38" i="6"/>
  <c r="P38" i="6"/>
  <c r="Q38" i="6"/>
  <c r="T38" i="6"/>
  <c r="U38" i="6"/>
  <c r="V38" i="6"/>
  <c r="W38" i="6"/>
  <c r="X38" i="6"/>
  <c r="Y38" i="6"/>
  <c r="Z38" i="6" s="1"/>
  <c r="AB38" i="6"/>
  <c r="AC38" i="6"/>
  <c r="AD38" i="6"/>
  <c r="AE38" i="6"/>
  <c r="AF38" i="6"/>
  <c r="AG38" i="6"/>
  <c r="AH38" i="6"/>
  <c r="AI38" i="6"/>
  <c r="C39" i="6"/>
  <c r="E39" i="6"/>
  <c r="I39" i="6"/>
  <c r="J39" i="6"/>
  <c r="K39" i="6"/>
  <c r="L39" i="6"/>
  <c r="M39" i="6"/>
  <c r="N39" i="6"/>
  <c r="O39" i="6"/>
  <c r="P39" i="6"/>
  <c r="Q39" i="6"/>
  <c r="T39" i="6"/>
  <c r="U39" i="6"/>
  <c r="V39" i="6"/>
  <c r="W39" i="6"/>
  <c r="X39" i="6"/>
  <c r="Y39" i="6"/>
  <c r="Z39" i="6" s="1"/>
  <c r="AB39" i="6"/>
  <c r="AC39" i="6"/>
  <c r="AD39" i="6"/>
  <c r="AE39" i="6"/>
  <c r="AF39" i="6"/>
  <c r="AG39" i="6"/>
  <c r="AH39" i="6"/>
  <c r="AI39" i="6"/>
  <c r="C40" i="6"/>
  <c r="E40" i="6"/>
  <c r="I40" i="6"/>
  <c r="J40" i="6"/>
  <c r="K40" i="6"/>
  <c r="L40" i="6"/>
  <c r="M40" i="6"/>
  <c r="N40" i="6"/>
  <c r="O40" i="6"/>
  <c r="P40" i="6"/>
  <c r="Q40" i="6"/>
  <c r="T40" i="6"/>
  <c r="U40" i="6"/>
  <c r="V40" i="6"/>
  <c r="W40" i="6"/>
  <c r="X40" i="6"/>
  <c r="Y40" i="6"/>
  <c r="Z40" i="6"/>
  <c r="AB40" i="6"/>
  <c r="AC40" i="6"/>
  <c r="AD40" i="6"/>
  <c r="AE40" i="6"/>
  <c r="AF40" i="6"/>
  <c r="AG40" i="6"/>
  <c r="AH40" i="6"/>
  <c r="AI40" i="6"/>
  <c r="C41" i="6"/>
  <c r="E41" i="6"/>
  <c r="I41" i="6"/>
  <c r="J41" i="6"/>
  <c r="K41" i="6"/>
  <c r="L41" i="6"/>
  <c r="M41" i="6"/>
  <c r="N41" i="6"/>
  <c r="O41" i="6"/>
  <c r="P41" i="6"/>
  <c r="Q41" i="6"/>
  <c r="T41" i="6"/>
  <c r="U41" i="6"/>
  <c r="V41" i="6"/>
  <c r="W41" i="6"/>
  <c r="X41" i="6"/>
  <c r="Y41" i="6"/>
  <c r="Z41" i="6"/>
  <c r="AB41" i="6"/>
  <c r="AC41" i="6"/>
  <c r="AD41" i="6"/>
  <c r="AE41" i="6"/>
  <c r="AF41" i="6"/>
  <c r="AG41" i="6"/>
  <c r="AH41" i="6"/>
  <c r="AI41" i="6"/>
  <c r="C42" i="6"/>
  <c r="E42" i="6"/>
  <c r="I42" i="6"/>
  <c r="J42" i="6"/>
  <c r="K42" i="6"/>
  <c r="L42" i="6"/>
  <c r="M42" i="6"/>
  <c r="N42" i="6"/>
  <c r="O42" i="6"/>
  <c r="P42" i="6"/>
  <c r="Q42" i="6"/>
  <c r="T42" i="6"/>
  <c r="U42" i="6"/>
  <c r="V42" i="6"/>
  <c r="W42" i="6"/>
  <c r="X42" i="6"/>
  <c r="Y42" i="6"/>
  <c r="Z42" i="6"/>
  <c r="AB42" i="6"/>
  <c r="AC42" i="6"/>
  <c r="AD42" i="6"/>
  <c r="AE42" i="6"/>
  <c r="AF42" i="6"/>
  <c r="AG42" i="6"/>
  <c r="AH42" i="6"/>
  <c r="AI42" i="6"/>
  <c r="C43" i="6"/>
  <c r="E43" i="6"/>
  <c r="I43" i="6"/>
  <c r="J43" i="6"/>
  <c r="K43" i="6"/>
  <c r="L43" i="6"/>
  <c r="M43" i="6"/>
  <c r="N43" i="6"/>
  <c r="O43" i="6"/>
  <c r="P43" i="6"/>
  <c r="Q43" i="6"/>
  <c r="T43" i="6"/>
  <c r="U43" i="6"/>
  <c r="V43" i="6"/>
  <c r="W43" i="6"/>
  <c r="X43" i="6"/>
  <c r="Y43" i="6"/>
  <c r="Z43" i="6" s="1"/>
  <c r="AB43" i="6"/>
  <c r="AC43" i="6"/>
  <c r="AD43" i="6"/>
  <c r="AE43" i="6"/>
  <c r="AF43" i="6"/>
  <c r="AG43" i="6"/>
  <c r="AH43" i="6"/>
  <c r="AI43" i="6"/>
  <c r="C44" i="6"/>
  <c r="E44" i="6"/>
  <c r="I44" i="6"/>
  <c r="J44" i="6"/>
  <c r="K44" i="6"/>
  <c r="L44" i="6"/>
  <c r="M44" i="6"/>
  <c r="N44" i="6"/>
  <c r="O44" i="6"/>
  <c r="P44" i="6"/>
  <c r="Q44" i="6"/>
  <c r="T44" i="6"/>
  <c r="U44" i="6"/>
  <c r="V44" i="6"/>
  <c r="W44" i="6"/>
  <c r="X44" i="6"/>
  <c r="Y44" i="6"/>
  <c r="Z44" i="6"/>
  <c r="AA44" i="6"/>
  <c r="AB44" i="6"/>
  <c r="AC44" i="6"/>
  <c r="AD44" i="6"/>
  <c r="AE44" i="6"/>
  <c r="AF44" i="6"/>
  <c r="AG44" i="6"/>
  <c r="AH44" i="6"/>
  <c r="AI44" i="6"/>
  <c r="C45" i="6"/>
  <c r="E45" i="6"/>
  <c r="I45" i="6"/>
  <c r="J45" i="6"/>
  <c r="K45" i="6"/>
  <c r="L45" i="6"/>
  <c r="M45" i="6"/>
  <c r="N45" i="6"/>
  <c r="O45" i="6"/>
  <c r="P45" i="6"/>
  <c r="Q45" i="6"/>
  <c r="T45" i="6"/>
  <c r="U45" i="6"/>
  <c r="V45" i="6"/>
  <c r="W45" i="6"/>
  <c r="X45" i="6"/>
  <c r="Y45" i="6"/>
  <c r="Z45" i="6" s="1"/>
  <c r="AA45" i="6" s="1"/>
  <c r="AB45" i="6"/>
  <c r="AC45" i="6"/>
  <c r="AD45" i="6"/>
  <c r="AE45" i="6"/>
  <c r="AF45" i="6"/>
  <c r="AG45" i="6"/>
  <c r="AH45" i="6"/>
  <c r="AI45" i="6"/>
  <c r="C46" i="6"/>
  <c r="E46" i="6"/>
  <c r="I46" i="6"/>
  <c r="J46" i="6"/>
  <c r="K46" i="6"/>
  <c r="L46" i="6"/>
  <c r="M46" i="6"/>
  <c r="N46" i="6"/>
  <c r="O46" i="6"/>
  <c r="P46" i="6"/>
  <c r="Q46" i="6"/>
  <c r="T46" i="6"/>
  <c r="U46" i="6"/>
  <c r="V46" i="6"/>
  <c r="W46" i="6"/>
  <c r="X46" i="6"/>
  <c r="Y46" i="6"/>
  <c r="Z46" i="6" s="1"/>
  <c r="AB46" i="6"/>
  <c r="AC46" i="6"/>
  <c r="AD46" i="6"/>
  <c r="AE46" i="6"/>
  <c r="AF46" i="6"/>
  <c r="AG46" i="6"/>
  <c r="AH46" i="6"/>
  <c r="AI46" i="6"/>
  <c r="C47" i="6"/>
  <c r="E47" i="6"/>
  <c r="I47" i="6"/>
  <c r="J47" i="6"/>
  <c r="K47" i="6"/>
  <c r="L47" i="6"/>
  <c r="M47" i="6"/>
  <c r="N47" i="6"/>
  <c r="O47" i="6"/>
  <c r="P47" i="6"/>
  <c r="Q47" i="6"/>
  <c r="T47" i="6"/>
  <c r="U47" i="6"/>
  <c r="V47" i="6"/>
  <c r="W47" i="6"/>
  <c r="X47" i="6"/>
  <c r="Y47" i="6"/>
  <c r="Z47" i="6"/>
  <c r="AA47" i="6"/>
  <c r="AB47" i="6"/>
  <c r="AC47" i="6"/>
  <c r="AD47" i="6"/>
  <c r="AE47" i="6"/>
  <c r="AF47" i="6"/>
  <c r="AG47" i="6"/>
  <c r="AH47" i="6"/>
  <c r="AI47" i="6"/>
  <c r="C48" i="6"/>
  <c r="E48" i="6"/>
  <c r="I48" i="6"/>
  <c r="J48" i="6"/>
  <c r="K48" i="6"/>
  <c r="L48" i="6"/>
  <c r="M48" i="6"/>
  <c r="N48" i="6"/>
  <c r="O48" i="6"/>
  <c r="P48" i="6"/>
  <c r="Q48" i="6"/>
  <c r="T48" i="6"/>
  <c r="U48" i="6"/>
  <c r="V48" i="6"/>
  <c r="W48" i="6"/>
  <c r="X48" i="6"/>
  <c r="Y48" i="6"/>
  <c r="Z48" i="6" s="1"/>
  <c r="AA48" i="6" s="1"/>
  <c r="AB48" i="6"/>
  <c r="AC48" i="6"/>
  <c r="AD48" i="6"/>
  <c r="AE48" i="6"/>
  <c r="AF48" i="6"/>
  <c r="AG48" i="6"/>
  <c r="AH48" i="6"/>
  <c r="AI48" i="6"/>
  <c r="C49" i="6"/>
  <c r="E49" i="6"/>
  <c r="I49" i="6"/>
  <c r="J49" i="6"/>
  <c r="K49" i="6"/>
  <c r="L49" i="6"/>
  <c r="M49" i="6"/>
  <c r="N49" i="6"/>
  <c r="O49" i="6"/>
  <c r="P49" i="6"/>
  <c r="Q49" i="6"/>
  <c r="T49" i="6"/>
  <c r="U49" i="6"/>
  <c r="V49" i="6"/>
  <c r="W49" i="6"/>
  <c r="X49" i="6"/>
  <c r="Y49" i="6"/>
  <c r="Z49" i="6" s="1"/>
  <c r="AB49" i="6"/>
  <c r="AC49" i="6"/>
  <c r="AD49" i="6"/>
  <c r="AE49" i="6"/>
  <c r="AF49" i="6"/>
  <c r="AG49" i="6"/>
  <c r="AH49" i="6"/>
  <c r="AI49" i="6"/>
  <c r="T5" i="6"/>
  <c r="U5" i="6"/>
  <c r="V5" i="6"/>
  <c r="T6" i="6"/>
  <c r="U6" i="6"/>
  <c r="V6" i="6"/>
  <c r="T7" i="6"/>
  <c r="U7" i="6"/>
  <c r="V7" i="6"/>
  <c r="T8" i="6"/>
  <c r="U8" i="6"/>
  <c r="V8" i="6"/>
  <c r="T9" i="6"/>
  <c r="U9" i="6"/>
  <c r="V9" i="6"/>
  <c r="V4" i="6"/>
  <c r="U4" i="6"/>
  <c r="T4" i="6"/>
  <c r="AA39" i="6" l="1"/>
  <c r="AA18" i="6"/>
  <c r="AA40" i="6"/>
  <c r="AA12" i="6"/>
  <c r="AA49" i="6"/>
  <c r="AA46" i="6"/>
  <c r="AA26" i="6"/>
  <c r="AA22" i="6"/>
  <c r="AA42" i="6"/>
  <c r="AA34" i="6"/>
  <c r="AA30" i="6"/>
  <c r="AA16" i="6"/>
  <c r="AA38" i="6"/>
  <c r="AA41" i="6"/>
  <c r="Z32" i="6"/>
  <c r="AA32" i="6" s="1"/>
  <c r="AA20" i="6"/>
  <c r="AA33" i="6"/>
  <c r="AA25" i="6"/>
  <c r="AA17" i="6"/>
  <c r="AA43" i="6"/>
  <c r="AA35" i="6"/>
  <c r="AA27" i="6"/>
  <c r="AA11" i="6"/>
  <c r="AA21" i="6"/>
  <c r="AA37" i="6"/>
  <c r="AA29" i="6"/>
  <c r="AA15" i="6"/>
  <c r="H3" i="3"/>
  <c r="N10" i="3"/>
  <c r="X5" i="6" s="1"/>
  <c r="N11" i="3"/>
  <c r="O11" i="3" s="1"/>
  <c r="Y6" i="6" s="1"/>
  <c r="Z6" i="6" s="1"/>
  <c r="N12" i="3"/>
  <c r="O12" i="3" s="1"/>
  <c r="Y7" i="6" s="1"/>
  <c r="N13" i="3"/>
  <c r="X8" i="6" s="1"/>
  <c r="N14" i="3"/>
  <c r="X9" i="6" s="1"/>
  <c r="N15" i="3"/>
  <c r="O15" i="3" s="1"/>
  <c r="N16" i="3"/>
  <c r="O16" i="3" s="1"/>
  <c r="N17" i="3"/>
  <c r="O17" i="3" s="1"/>
  <c r="N18" i="3"/>
  <c r="O18" i="3" s="1"/>
  <c r="N19" i="3"/>
  <c r="O19" i="3" s="1"/>
  <c r="N20" i="3"/>
  <c r="O20" i="3" s="1"/>
  <c r="N21" i="3"/>
  <c r="O21" i="3" s="1"/>
  <c r="N22" i="3"/>
  <c r="O22" i="3" s="1"/>
  <c r="N23" i="3"/>
  <c r="O23" i="3" s="1"/>
  <c r="N24" i="3"/>
  <c r="O24" i="3" s="1"/>
  <c r="N25" i="3"/>
  <c r="O25" i="3" s="1"/>
  <c r="N26" i="3"/>
  <c r="O26" i="3" s="1"/>
  <c r="N27" i="3"/>
  <c r="O27" i="3" s="1"/>
  <c r="N28" i="3"/>
  <c r="O28" i="3" s="1"/>
  <c r="N29" i="3"/>
  <c r="O29" i="3" s="1"/>
  <c r="N30" i="3"/>
  <c r="O30" i="3" s="1"/>
  <c r="N31" i="3"/>
  <c r="O31" i="3" s="1"/>
  <c r="N32" i="3"/>
  <c r="O32" i="3" s="1"/>
  <c r="N33" i="3"/>
  <c r="O33" i="3" s="1"/>
  <c r="N34" i="3"/>
  <c r="O34" i="3" s="1"/>
  <c r="N35" i="3"/>
  <c r="O35" i="3" s="1"/>
  <c r="N36" i="3"/>
  <c r="O36" i="3" s="1"/>
  <c r="N37" i="3"/>
  <c r="O37" i="3" s="1"/>
  <c r="N38" i="3"/>
  <c r="O38" i="3" s="1"/>
  <c r="N39" i="3"/>
  <c r="O39" i="3" s="1"/>
  <c r="N40" i="3"/>
  <c r="O40" i="3" s="1"/>
  <c r="N41" i="3"/>
  <c r="O41" i="3" s="1"/>
  <c r="N42" i="3"/>
  <c r="O42" i="3" s="1"/>
  <c r="N43" i="3"/>
  <c r="O43" i="3" s="1"/>
  <c r="N44" i="3"/>
  <c r="O44" i="3" s="1"/>
  <c r="N45" i="3"/>
  <c r="O45" i="3" s="1"/>
  <c r="N46" i="3"/>
  <c r="O46" i="3" s="1"/>
  <c r="N47" i="3"/>
  <c r="O47" i="3" s="1"/>
  <c r="N48" i="3"/>
  <c r="O48" i="3" s="1"/>
  <c r="N49" i="3"/>
  <c r="O49" i="3" s="1"/>
  <c r="N50" i="3"/>
  <c r="O50" i="3" s="1"/>
  <c r="N51" i="3"/>
  <c r="O51" i="3" s="1"/>
  <c r="N52" i="3"/>
  <c r="O52" i="3" s="1"/>
  <c r="N53" i="3"/>
  <c r="O53" i="3" s="1"/>
  <c r="C5" i="6"/>
  <c r="E5" i="6"/>
  <c r="I5" i="6"/>
  <c r="J5" i="6"/>
  <c r="K5" i="6"/>
  <c r="L5" i="6"/>
  <c r="M5" i="6"/>
  <c r="N5" i="6"/>
  <c r="O5" i="6"/>
  <c r="P5" i="6"/>
  <c r="Q5" i="6"/>
  <c r="W5" i="6"/>
  <c r="AB5" i="6"/>
  <c r="AC5" i="6"/>
  <c r="AD5" i="6"/>
  <c r="AE5" i="6"/>
  <c r="AF5" i="6"/>
  <c r="AG5" i="6"/>
  <c r="AH5" i="6"/>
  <c r="AI5" i="6"/>
  <c r="C6" i="6"/>
  <c r="E6" i="6"/>
  <c r="I6" i="6"/>
  <c r="J6" i="6"/>
  <c r="K6" i="6"/>
  <c r="L6" i="6"/>
  <c r="M6" i="6"/>
  <c r="N6" i="6"/>
  <c r="O6" i="6"/>
  <c r="P6" i="6"/>
  <c r="Q6" i="6"/>
  <c r="W6" i="6"/>
  <c r="AB6" i="6"/>
  <c r="AC6" i="6"/>
  <c r="AD6" i="6"/>
  <c r="AE6" i="6"/>
  <c r="AF6" i="6"/>
  <c r="AG6" i="6"/>
  <c r="AH6" i="6"/>
  <c r="AI6" i="6"/>
  <c r="C7" i="6"/>
  <c r="E7" i="6"/>
  <c r="I7" i="6"/>
  <c r="J7" i="6"/>
  <c r="K7" i="6"/>
  <c r="L7" i="6"/>
  <c r="M7" i="6"/>
  <c r="N7" i="6"/>
  <c r="O7" i="6"/>
  <c r="P7" i="6"/>
  <c r="Q7" i="6"/>
  <c r="W7" i="6"/>
  <c r="AB7" i="6"/>
  <c r="AC7" i="6"/>
  <c r="AD7" i="6"/>
  <c r="AE7" i="6"/>
  <c r="AF7" i="6"/>
  <c r="AG7" i="6"/>
  <c r="AH7" i="6"/>
  <c r="AI7" i="6"/>
  <c r="C8" i="6"/>
  <c r="E8" i="6"/>
  <c r="I8" i="6"/>
  <c r="J8" i="6"/>
  <c r="K8" i="6"/>
  <c r="L8" i="6"/>
  <c r="M8" i="6"/>
  <c r="N8" i="6"/>
  <c r="O8" i="6"/>
  <c r="P8" i="6"/>
  <c r="Q8" i="6"/>
  <c r="W8" i="6"/>
  <c r="AB8" i="6"/>
  <c r="AC8" i="6"/>
  <c r="AD8" i="6"/>
  <c r="AE8" i="6"/>
  <c r="AF8" i="6"/>
  <c r="AG8" i="6"/>
  <c r="AH8" i="6"/>
  <c r="AI8" i="6"/>
  <c r="C9" i="6"/>
  <c r="E9" i="6"/>
  <c r="I9" i="6"/>
  <c r="J9" i="6"/>
  <c r="K9" i="6"/>
  <c r="L9" i="6"/>
  <c r="M9" i="6"/>
  <c r="N9" i="6"/>
  <c r="O9" i="6"/>
  <c r="P9" i="6"/>
  <c r="Q9" i="6"/>
  <c r="W9" i="6"/>
  <c r="AB9" i="6"/>
  <c r="AC9" i="6"/>
  <c r="AD9" i="6"/>
  <c r="AE9" i="6"/>
  <c r="AF9" i="6"/>
  <c r="AG9" i="6"/>
  <c r="AH9" i="6"/>
  <c r="AI9" i="6"/>
  <c r="AI4" i="6"/>
  <c r="AH4" i="6"/>
  <c r="AG4" i="6"/>
  <c r="AF4" i="6"/>
  <c r="AE4" i="6"/>
  <c r="AD4" i="6"/>
  <c r="AC4" i="6"/>
  <c r="AB4" i="6"/>
  <c r="W4" i="6"/>
  <c r="J4" i="6"/>
  <c r="C4" i="6"/>
  <c r="O14" i="3" l="1"/>
  <c r="Y9" i="6" s="1"/>
  <c r="Z9" i="6" s="1"/>
  <c r="AA9" i="6" s="1"/>
  <c r="O13" i="3"/>
  <c r="Y8" i="6" s="1"/>
  <c r="Z8" i="6" s="1"/>
  <c r="AA8" i="6" s="1"/>
  <c r="X6" i="6"/>
  <c r="Z7" i="6"/>
  <c r="AA7" i="6" s="1"/>
  <c r="X7" i="6"/>
  <c r="O10" i="3"/>
  <c r="Y5" i="6" s="1"/>
  <c r="AA6" i="6"/>
  <c r="Z5" i="6" l="1"/>
  <c r="AA5" i="6" s="1"/>
  <c r="Q4" i="6"/>
  <c r="P4" i="6"/>
  <c r="O4" i="6"/>
  <c r="N4" i="6"/>
  <c r="M4" i="6"/>
  <c r="L4" i="6"/>
  <c r="K4" i="6"/>
  <c r="I4" i="6"/>
  <c r="E4" i="6"/>
  <c r="M17" i="3"/>
  <c r="A19" i="5"/>
  <c r="M32" i="3"/>
  <c r="M31" i="3"/>
  <c r="M38" i="3"/>
  <c r="M39" i="3"/>
  <c r="M40" i="3"/>
  <c r="M41" i="3"/>
  <c r="M42" i="3"/>
  <c r="M43" i="3"/>
  <c r="M44" i="3"/>
  <c r="M45" i="3"/>
  <c r="M46" i="3"/>
  <c r="M47" i="3"/>
  <c r="M48" i="3"/>
  <c r="M49" i="3"/>
  <c r="M50" i="3"/>
  <c r="M51" i="3"/>
  <c r="B12" i="5" l="1"/>
  <c r="A11" i="5"/>
  <c r="A10" i="5"/>
  <c r="A9" i="5"/>
  <c r="A8" i="5"/>
  <c r="A21" i="5"/>
  <c r="M10" i="3" l="1"/>
  <c r="M9" i="3"/>
  <c r="N9" i="3" s="1"/>
  <c r="O9" i="3" l="1"/>
  <c r="Y4" i="6" s="1"/>
  <c r="X4" i="6"/>
  <c r="M12" i="3"/>
  <c r="M13" i="3"/>
  <c r="M14" i="3"/>
  <c r="M15" i="3"/>
  <c r="M16" i="3"/>
  <c r="M18" i="3"/>
  <c r="M19" i="3"/>
  <c r="M20" i="3"/>
  <c r="M21" i="3"/>
  <c r="M22" i="3"/>
  <c r="M23" i="3"/>
  <c r="M24" i="3"/>
  <c r="M25" i="3"/>
  <c r="M26" i="3"/>
  <c r="M27" i="3"/>
  <c r="M28" i="3"/>
  <c r="M29" i="3"/>
  <c r="M30" i="3"/>
  <c r="M33" i="3"/>
  <c r="M34" i="3"/>
  <c r="M35" i="3"/>
  <c r="M36" i="3"/>
  <c r="M37" i="3"/>
  <c r="M52" i="3"/>
  <c r="M53" i="3"/>
  <c r="M11" i="3"/>
  <c r="Z4" i="6" l="1"/>
  <c r="AA4" i="6" s="1"/>
  <c r="G3" i="3"/>
  <c r="D3" i="3"/>
  <c r="B30" i="5"/>
  <c r="B29" i="5"/>
  <c r="B28" i="5"/>
  <c r="B27" i="5"/>
  <c r="B26" i="5"/>
  <c r="B25" i="5"/>
  <c r="O54" i="3" l="1"/>
  <c r="B18" i="5" s="1"/>
  <c r="B19" i="5" s="1"/>
  <c r="B21" i="5" l="1"/>
</calcChain>
</file>

<file path=xl/sharedStrings.xml><?xml version="1.0" encoding="utf-8"?>
<sst xmlns="http://schemas.openxmlformats.org/spreadsheetml/2006/main" count="196" uniqueCount="131">
  <si>
    <t>Kurzanleitung Gesuchsformular</t>
  </si>
  <si>
    <t>Gerätekategorie</t>
  </si>
  <si>
    <t>Modell</t>
  </si>
  <si>
    <t>ewz-Förderprogramm für Topten-Geräte</t>
  </si>
  <si>
    <t>Marke</t>
  </si>
  <si>
    <t>Informationen Gesuchsteller</t>
  </si>
  <si>
    <t>Kontaktinformationen</t>
  </si>
  <si>
    <t>MwSt.-Nummer</t>
  </si>
  <si>
    <t>Zahlungsinformationen</t>
  </si>
  <si>
    <t>Kontoinhaber</t>
  </si>
  <si>
    <t>Name Bank</t>
  </si>
  <si>
    <t>Konto-Nr.</t>
  </si>
  <si>
    <t>IBAN</t>
  </si>
  <si>
    <r>
      <t xml:space="preserve">Referenz-Nummer auf Einzahlungsschein 
</t>
    </r>
    <r>
      <rPr>
        <sz val="11"/>
        <color theme="1"/>
        <rFont val="Arial"/>
        <family val="2"/>
      </rPr>
      <t>(bitte senden Sie uns mit dem Antrag einen Einzahlungsschein per Mail zu)</t>
    </r>
  </si>
  <si>
    <t xml:space="preserve">Wichtige Bedingungen </t>
  </si>
  <si>
    <t>Sicherstellung der Angaben</t>
  </si>
  <si>
    <t>CHE-</t>
  </si>
  <si>
    <t>Strasse</t>
  </si>
  <si>
    <t>Telefon</t>
  </si>
  <si>
    <t>E-Mail</t>
  </si>
  <si>
    <t>IBAN oder Postkonto-Nummer</t>
  </si>
  <si>
    <t xml:space="preserve">Ich bestätige, dass die  Geräte nicht über andere Programme gefördert werden (keine Doppelförderung). </t>
  </si>
  <si>
    <t>Ich bestätige, dass der Gesuchsteller ewz-Kunde ist.</t>
  </si>
  <si>
    <t>CH</t>
  </si>
  <si>
    <t>Förderantrag für Topten-Geräte</t>
  </si>
  <si>
    <t>Stück</t>
  </si>
  <si>
    <t>Händler</t>
  </si>
  <si>
    <t>Förderbeitrag / Stück CHF</t>
  </si>
  <si>
    <t>Kategorien Haushalt</t>
  </si>
  <si>
    <t>Induktions-Kochfelder</t>
  </si>
  <si>
    <t>Geschirrspüler</t>
  </si>
  <si>
    <t>Waschmaschinen EFH</t>
  </si>
  <si>
    <t>Waschmaschinen MFH</t>
  </si>
  <si>
    <t>Komfort-Ventilatoren</t>
  </si>
  <si>
    <t>TVs</t>
  </si>
  <si>
    <t>Der Förderbeitrag ist limitiert auf 30% des Kaufpreises</t>
  </si>
  <si>
    <t>Förderbeiträge</t>
  </si>
  <si>
    <t>Topten GmbH</t>
  </si>
  <si>
    <t>Referenz-Nummer</t>
  </si>
  <si>
    <t>Firma</t>
  </si>
  <si>
    <t>Musterstrasse</t>
  </si>
  <si>
    <t>name@firma.ch</t>
  </si>
  <si>
    <t>Förderbeitrag Total</t>
  </si>
  <si>
    <t>MWST-pflichtig</t>
  </si>
  <si>
    <t>Limite des Kaufpreises</t>
  </si>
  <si>
    <t>044 123 45 67</t>
  </si>
  <si>
    <t xml:space="preserve">Kontaktperson </t>
  </si>
  <si>
    <t>ewz-Kunden-Nummer</t>
  </si>
  <si>
    <t>Förderreglement Download</t>
  </si>
  <si>
    <t>oder Download auf topten.ch/ewz</t>
  </si>
  <si>
    <t>UID / MWST-Nummer</t>
  </si>
  <si>
    <t>Vorname</t>
  </si>
  <si>
    <t>Name</t>
  </si>
  <si>
    <t>ewz-Förderbeitrag</t>
  </si>
  <si>
    <t>Beleg: ewz-Förderprogramm für energieeffiziente Topten-Geräte</t>
  </si>
  <si>
    <t>Das Gesuchsformular besteht aus mehreren Excel Blättern, bitte füllen Sie die Blätter "Gesuchsteller" und "Förderantrag" vollständig aus. 
Klicken Sie unten im Excel auf die gewünschten Felder. Geräte sind nur förderberechtigt, wenn sie auf topten.ch gelistet sind. 
Der Förderbeitrag wird automatisch berechnet auf der Basis der Angaben im Blatt "Beiträge".</t>
  </si>
  <si>
    <t>Total Förderbeitrag exkl. MWST</t>
  </si>
  <si>
    <t>Anleitung Eingabefelder</t>
  </si>
  <si>
    <t>Bitte dieses Dokument als Excel und die Geräterechnungen als PDF an ewz@topten.ch senden.</t>
  </si>
  <si>
    <t>Unternehmen / Besitzer der Liegenschaft</t>
  </si>
  <si>
    <t>Wärmepumpen-Boiler</t>
  </si>
  <si>
    <t>Typ</t>
  </si>
  <si>
    <t>Beitrag an Topten inkl. MWST</t>
  </si>
  <si>
    <t>Rückvergütung total von ewz inkl. MWST</t>
  </si>
  <si>
    <t>Name KontoinhaberIn</t>
  </si>
  <si>
    <t>Referenznummer</t>
  </si>
  <si>
    <t>PLZ</t>
  </si>
  <si>
    <t>Name der Bank</t>
  </si>
  <si>
    <t>E-Mail Adresse</t>
  </si>
  <si>
    <t>Telefonnummer</t>
  </si>
  <si>
    <t>ewz Kundennummer</t>
  </si>
  <si>
    <t>Kommentare</t>
  </si>
  <si>
    <t>Kühlschränke</t>
  </si>
  <si>
    <t>Ort</t>
  </si>
  <si>
    <t>Zürich</t>
  </si>
  <si>
    <t>Kommentar</t>
  </si>
  <si>
    <t xml:space="preserve">Ich akzeptiere das Förderreglement mit allen weiteren Förderbedingungen und bestätige, dass alle Angaben vollständig und wahrheitsgemäss sind. </t>
  </si>
  <si>
    <t>Plug&amp;Play Solaranlagen</t>
  </si>
  <si>
    <t>Förderbeitrag CHF (exkl. MwSt.)</t>
  </si>
  <si>
    <t>Molkenstr.21</t>
  </si>
  <si>
    <t>CH-8004 Zürich</t>
  </si>
  <si>
    <t>Dunstabzugshauben</t>
  </si>
  <si>
    <t>Wäschetrockner/Tumbler</t>
  </si>
  <si>
    <t>Waschtrockner (Kombigeräte)</t>
  </si>
  <si>
    <t>Stand 20.5.2025</t>
  </si>
  <si>
    <t>Ticket ID</t>
  </si>
  <si>
    <t>Ersatz/
Neuanschaffung</t>
  </si>
  <si>
    <t>Datum Gesuchseingang</t>
  </si>
  <si>
    <t xml:space="preserve">Datum Rechnung an Topten </t>
  </si>
  <si>
    <t xml:space="preserve">Datum Auszahlung </t>
  </si>
  <si>
    <t>Auszahlungsbetrag</t>
  </si>
  <si>
    <t>Auszahlungsbetrag Summe</t>
  </si>
  <si>
    <t>Rechnungsdatum Gerät</t>
  </si>
  <si>
    <t>Name Gesuchsteller</t>
  </si>
  <si>
    <t>Energieeffizienzklasse auf der Energieetikette</t>
  </si>
  <si>
    <t>Gerätepreis pro Stück</t>
  </si>
  <si>
    <t>GTIN resp EAN</t>
  </si>
  <si>
    <t>Rechnungsnumer Gerät</t>
  </si>
  <si>
    <t>PLZ Objekt</t>
  </si>
  <si>
    <t>Ort Objekt</t>
  </si>
  <si>
    <t>Adresse und Hausnummer Objekt</t>
  </si>
  <si>
    <t xml:space="preserve">Förderbeitrag/ Stück </t>
  </si>
  <si>
    <t>Förderbeitrag total inkl. MwSt</t>
  </si>
  <si>
    <t>Liegenschaft</t>
  </si>
  <si>
    <t>Energieeffizienzklasse</t>
  </si>
  <si>
    <t>Neuanschaffung</t>
  </si>
  <si>
    <t>Ersatz</t>
  </si>
  <si>
    <t>Eingabefeld</t>
  </si>
  <si>
    <t>Eingabefeld (gemäss Auswahlliste)</t>
  </si>
  <si>
    <t>gesperrtes Feld</t>
  </si>
  <si>
    <t>Förderbeitrag Pauschalbetrag</t>
  </si>
  <si>
    <t>Ersatz- / Neuanschaffung</t>
  </si>
  <si>
    <t>Rechnungs-Datum</t>
  </si>
  <si>
    <t>Gerätepreis</t>
  </si>
  <si>
    <t>Förderbeitrag total exkl. MwSt</t>
  </si>
  <si>
    <t>Gesuch von:</t>
  </si>
  <si>
    <t>Version Mai 2025</t>
  </si>
  <si>
    <t>Ja</t>
  </si>
  <si>
    <t>Adresse</t>
  </si>
  <si>
    <t>Vorname Nachname</t>
  </si>
  <si>
    <t>Bank</t>
  </si>
  <si>
    <t>Kühlschrank-Kombigeräte</t>
  </si>
  <si>
    <t>Gefrierschränke</t>
  </si>
  <si>
    <t>Gefriertruhen</t>
  </si>
  <si>
    <t>Die Felder sind unterschiedlich gefärbt je nachdem, ob Sie das Feld selber oder ob Sie es aus einer vorgegebenen Auswahlliste befüllen. Die grauen Felder werden automatisch befüllt und können von Ihnen nicht überschrieben werden.</t>
  </si>
  <si>
    <t>Gefriergeräte</t>
  </si>
  <si>
    <t>Kühl-Kombigeräte</t>
  </si>
  <si>
    <t>Die Förderbeiträge sind pro Gerät limitiert auf 30% des Kaufpreises.</t>
  </si>
  <si>
    <t>Es gibt Gerätekategorien, die nochmals genauer spezifiziert werden müssen.</t>
  </si>
  <si>
    <t>Standort Gerät (Objektadresse)</t>
  </si>
  <si>
    <t xml:space="preserve">→ Förderreglement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</si>
</sst>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CHF&quot;"/>
    <numFmt numFmtId="165" formatCode="dd/mm/yyyy;@"/>
  </numFmts>
  <fonts count="23">
    <font>
      <sz val="12"/>
      <color theme="1"/>
      <name val="Calibri"/>
      <family val="2"/>
      <scheme val="minor"/>
    </font>
    <font>
      <sz val="12"/>
      <color theme="1"/>
      <name val="Arial"/>
      <family val="2"/>
    </font>
    <font>
      <b/>
      <sz val="16"/>
      <color theme="1"/>
      <name val="Arial"/>
      <family val="2"/>
    </font>
    <font>
      <b/>
      <sz val="12"/>
      <color theme="1"/>
      <name val="Calibri"/>
      <family val="2"/>
      <scheme val="minor"/>
    </font>
    <font>
      <b/>
      <sz val="18"/>
      <color theme="1"/>
      <name val="Arial"/>
      <family val="2"/>
    </font>
    <font>
      <sz val="11"/>
      <color theme="1"/>
      <name val="Arial"/>
      <family val="2"/>
    </font>
    <font>
      <b/>
      <sz val="13"/>
      <color theme="1"/>
      <name val="Arial"/>
      <family val="2"/>
    </font>
    <font>
      <b/>
      <sz val="11"/>
      <color theme="1"/>
      <name val="Arial"/>
      <family val="2"/>
    </font>
    <font>
      <b/>
      <sz val="12"/>
      <color theme="1"/>
      <name val="Arial"/>
      <family val="2"/>
    </font>
    <font>
      <u/>
      <sz val="10"/>
      <color theme="10"/>
      <name val="Arial"/>
      <family val="2"/>
    </font>
    <font>
      <b/>
      <sz val="16"/>
      <color rgb="FF000000"/>
      <name val="Arial"/>
      <family val="2"/>
    </font>
    <font>
      <sz val="14"/>
      <color theme="1"/>
      <name val="Calibri (Textkörper)"/>
    </font>
    <font>
      <sz val="12"/>
      <color rgb="FFFF0000"/>
      <name val="Arial"/>
      <family val="2"/>
    </font>
    <font>
      <sz val="14"/>
      <color theme="1"/>
      <name val="Arial"/>
      <family val="2"/>
    </font>
    <font>
      <b/>
      <sz val="14"/>
      <color rgb="FFFFFFFF"/>
      <name val="Arial"/>
      <family val="2"/>
    </font>
    <font>
      <sz val="14"/>
      <color rgb="FF000000"/>
      <name val="Arial"/>
      <family val="2"/>
    </font>
    <font>
      <b/>
      <sz val="16"/>
      <color rgb="FFFF0000"/>
      <name val="Arial"/>
      <family val="2"/>
    </font>
    <font>
      <b/>
      <sz val="12"/>
      <color theme="8" tint="-0.249977111117893"/>
      <name val="Calibri"/>
      <family val="2"/>
      <scheme val="minor"/>
    </font>
    <font>
      <b/>
      <sz val="12"/>
      <color theme="0"/>
      <name val="Arial"/>
      <family val="2"/>
    </font>
    <font>
      <b/>
      <sz val="12"/>
      <name val="Calibri"/>
      <family val="2"/>
      <scheme val="minor"/>
    </font>
    <font>
      <sz val="9"/>
      <color theme="1"/>
      <name val="Arial"/>
      <family val="2"/>
    </font>
    <font>
      <i/>
      <sz val="11"/>
      <color theme="1"/>
      <name val="Arial"/>
      <family val="2"/>
    </font>
    <font>
      <sz val="12"/>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79998168889431442"/>
        <bgColor rgb="FF000000"/>
      </patternFill>
    </fill>
    <fill>
      <patternFill patternType="solid">
        <fgColor rgb="FF4472C4"/>
        <bgColor indexed="64"/>
      </patternFill>
    </fill>
    <fill>
      <patternFill patternType="solid">
        <fgColor theme="8" tint="0.79998168889431442"/>
        <bgColor indexed="64"/>
      </patternFill>
    </fill>
    <fill>
      <patternFill patternType="solid">
        <fgColor rgb="FFCCF9BC"/>
        <bgColor indexed="64"/>
      </patternFill>
    </fill>
    <fill>
      <patternFill patternType="solid">
        <fgColor theme="4"/>
        <bgColor theme="4"/>
      </patternFill>
    </fill>
    <fill>
      <patternFill patternType="solid">
        <fgColor theme="3" tint="0.499984740745262"/>
        <bgColor theme="4"/>
      </patternFill>
    </fill>
    <fill>
      <patternFill patternType="solid">
        <fgColor theme="3" tint="0.49998474074526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theme="7" tint="0.79998168889431442"/>
        <bgColor indexed="64"/>
      </patternFill>
    </fill>
  </fills>
  <borders count="23">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style="thin">
        <color theme="4"/>
      </bottom>
      <diagonal/>
    </border>
    <border>
      <left style="medium">
        <color rgb="FFFFFFFF"/>
      </left>
      <right style="medium">
        <color rgb="FFFFFFFF"/>
      </right>
      <top/>
      <bottom style="medium">
        <color rgb="FFFFFFFF"/>
      </bottom>
      <diagonal/>
    </border>
    <border>
      <left style="thin">
        <color theme="4"/>
      </left>
      <right/>
      <top style="thin">
        <color theme="4"/>
      </top>
      <bottom style="thin">
        <color theme="1"/>
      </bottom>
      <diagonal/>
    </border>
    <border>
      <left/>
      <right/>
      <top style="thin">
        <color theme="4"/>
      </top>
      <bottom style="thin">
        <color theme="1"/>
      </bottom>
      <diagonal/>
    </border>
    <border>
      <left/>
      <right/>
      <top style="thin">
        <color theme="1"/>
      </top>
      <bottom style="thin">
        <color theme="1"/>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cellStyleXfs>
  <cellXfs count="135">
    <xf numFmtId="0" fontId="0" fillId="0" borderId="0" xfId="0"/>
    <xf numFmtId="0" fontId="1" fillId="0" borderId="0" xfId="0" applyFont="1"/>
    <xf numFmtId="0" fontId="1" fillId="0" borderId="0" xfId="0" applyFont="1" applyAlignment="1">
      <alignment horizontal="left" vertical="top" wrapText="1"/>
    </xf>
    <xf numFmtId="0" fontId="2" fillId="0" borderId="0" xfId="0" applyFont="1" applyAlignment="1">
      <alignment vertical="top" wrapText="1"/>
    </xf>
    <xf numFmtId="0" fontId="6" fillId="0" borderId="0" xfId="0" applyFont="1" applyAlignment="1">
      <alignment vertical="top"/>
    </xf>
    <xf numFmtId="0" fontId="5" fillId="0" borderId="0" xfId="0" applyFont="1"/>
    <xf numFmtId="0" fontId="7" fillId="0" borderId="0" xfId="0" applyFont="1" applyAlignment="1">
      <alignment vertical="top" wrapText="1"/>
    </xf>
    <xf numFmtId="0" fontId="1" fillId="0" borderId="0" xfId="0" applyFont="1" applyAlignment="1">
      <alignment horizontal="left"/>
    </xf>
    <xf numFmtId="0" fontId="5" fillId="2" borderId="0" xfId="0" applyFont="1" applyFill="1"/>
    <xf numFmtId="0" fontId="10" fillId="4" borderId="0" xfId="0" applyFont="1" applyFill="1" applyAlignment="1">
      <alignment horizontal="left" vertical="top"/>
    </xf>
    <xf numFmtId="0" fontId="5" fillId="0" borderId="0" xfId="0" applyFont="1" applyAlignment="1">
      <alignment vertical="top" wrapText="1"/>
    </xf>
    <xf numFmtId="0" fontId="5" fillId="0" borderId="0" xfId="0" applyFont="1" applyAlignment="1">
      <alignment wrapText="1"/>
    </xf>
    <xf numFmtId="3" fontId="5" fillId="0" borderId="0" xfId="0" applyNumberFormat="1" applyFont="1"/>
    <xf numFmtId="0" fontId="5" fillId="2" borderId="8" xfId="0" applyFont="1" applyFill="1" applyBorder="1"/>
    <xf numFmtId="3" fontId="5" fillId="2" borderId="8" xfId="0" applyNumberFormat="1" applyFont="1" applyFill="1" applyBorder="1"/>
    <xf numFmtId="0" fontId="7" fillId="2" borderId="8" xfId="0" applyFont="1" applyFill="1" applyBorder="1" applyAlignment="1">
      <alignment wrapText="1"/>
    </xf>
    <xf numFmtId="0" fontId="11" fillId="0" borderId="0" xfId="0" applyFont="1"/>
    <xf numFmtId="0" fontId="8" fillId="0" borderId="0" xfId="0" applyFont="1"/>
    <xf numFmtId="0" fontId="1" fillId="0" borderId="0" xfId="0" applyFont="1" applyAlignment="1">
      <alignment horizontal="right"/>
    </xf>
    <xf numFmtId="0" fontId="8" fillId="0" borderId="7" xfId="0" applyFont="1" applyBorder="1"/>
    <xf numFmtId="0" fontId="1" fillId="0" borderId="7" xfId="0" applyFont="1" applyBorder="1"/>
    <xf numFmtId="164" fontId="1" fillId="0" borderId="0" xfId="0" applyNumberFormat="1" applyFont="1"/>
    <xf numFmtId="0" fontId="1" fillId="0" borderId="0" xfId="0" applyFont="1" applyAlignment="1">
      <alignment horizontal="left" vertical="top"/>
    </xf>
    <xf numFmtId="0" fontId="8" fillId="0" borderId="0" xfId="0" applyFont="1" applyAlignment="1">
      <alignment horizontal="left" vertical="top"/>
    </xf>
    <xf numFmtId="164" fontId="1" fillId="0" borderId="7" xfId="0" applyNumberFormat="1" applyFont="1" applyBorder="1"/>
    <xf numFmtId="0" fontId="8" fillId="0" borderId="12" xfId="0" applyFont="1" applyBorder="1"/>
    <xf numFmtId="164" fontId="8" fillId="0" borderId="12" xfId="0" applyNumberFormat="1" applyFont="1" applyBorder="1"/>
    <xf numFmtId="0" fontId="3" fillId="0" borderId="0" xfId="0" applyFont="1"/>
    <xf numFmtId="0" fontId="12" fillId="0" borderId="0" xfId="0" applyFont="1"/>
    <xf numFmtId="0" fontId="13" fillId="0" borderId="0" xfId="0" applyFont="1"/>
    <xf numFmtId="9" fontId="13" fillId="0" borderId="0" xfId="0" applyNumberFormat="1" applyFont="1"/>
    <xf numFmtId="0" fontId="14" fillId="5" borderId="9" xfId="0" applyFont="1" applyFill="1" applyBorder="1" applyAlignment="1">
      <alignment horizontal="left" vertical="center" wrapText="1" readingOrder="1"/>
    </xf>
    <xf numFmtId="0" fontId="14" fillId="5" borderId="9" xfId="0" applyFont="1" applyFill="1" applyBorder="1" applyAlignment="1">
      <alignment horizontal="center" vertical="center" wrapText="1" readingOrder="1"/>
    </xf>
    <xf numFmtId="0" fontId="1" fillId="0" borderId="0" xfId="0" applyFont="1" applyAlignment="1">
      <alignment vertical="top" wrapText="1"/>
    </xf>
    <xf numFmtId="14" fontId="1" fillId="0" borderId="0" xfId="0" applyNumberFormat="1" applyFont="1"/>
    <xf numFmtId="0" fontId="5" fillId="0" borderId="8" xfId="0" applyFont="1" applyBorder="1" applyAlignment="1">
      <alignment horizontal="left" vertical="center" wrapText="1"/>
    </xf>
    <xf numFmtId="0" fontId="17" fillId="0" borderId="15" xfId="0" applyFont="1" applyBorder="1" applyAlignment="1">
      <alignment horizontal="left" wrapText="1"/>
    </xf>
    <xf numFmtId="0" fontId="17" fillId="0" borderId="15" xfId="0" applyFont="1" applyBorder="1"/>
    <xf numFmtId="0" fontId="17" fillId="0" borderId="15" xfId="0" applyFont="1" applyBorder="1" applyAlignment="1">
      <alignment wrapText="1"/>
    </xf>
    <xf numFmtId="0" fontId="15" fillId="6" borderId="10" xfId="0" applyFont="1" applyFill="1" applyBorder="1" applyAlignment="1">
      <alignment horizontal="left" vertical="center" wrapText="1" readingOrder="1"/>
    </xf>
    <xf numFmtId="0" fontId="15" fillId="6" borderId="10" xfId="0" applyFont="1" applyFill="1" applyBorder="1" applyAlignment="1">
      <alignment horizontal="center" vertical="center" wrapText="1" readingOrder="1"/>
    </xf>
    <xf numFmtId="0" fontId="15" fillId="6" borderId="16" xfId="0" applyFont="1" applyFill="1" applyBorder="1" applyAlignment="1">
      <alignment horizontal="left" vertical="center" wrapText="1" readingOrder="1"/>
    </xf>
    <xf numFmtId="0" fontId="15" fillId="6" borderId="11" xfId="0" applyFont="1" applyFill="1" applyBorder="1" applyAlignment="1">
      <alignment horizontal="left" vertical="center" wrapText="1" readingOrder="1"/>
    </xf>
    <xf numFmtId="0" fontId="15" fillId="6" borderId="11" xfId="0" applyFont="1" applyFill="1" applyBorder="1" applyAlignment="1">
      <alignment horizontal="center" vertical="center" wrapText="1" readingOrder="1"/>
    </xf>
    <xf numFmtId="0" fontId="8" fillId="0" borderId="1" xfId="0" applyFont="1" applyBorder="1"/>
    <xf numFmtId="0" fontId="1" fillId="0" borderId="2" xfId="0" applyFont="1" applyBorder="1" applyAlignment="1">
      <alignment horizontal="left"/>
    </xf>
    <xf numFmtId="0" fontId="1" fillId="0" borderId="3" xfId="0" applyFont="1" applyBorder="1"/>
    <xf numFmtId="0" fontId="1" fillId="0" borderId="4" xfId="0" applyFont="1" applyBorder="1" applyAlignment="1">
      <alignment horizontal="left"/>
    </xf>
    <xf numFmtId="164" fontId="8" fillId="7" borderId="17" xfId="0" applyNumberFormat="1" applyFont="1" applyFill="1" applyBorder="1" applyAlignment="1">
      <alignment vertical="top" wrapText="1"/>
    </xf>
    <xf numFmtId="0" fontId="18" fillId="8" borderId="17" xfId="0" applyFont="1" applyFill="1" applyBorder="1" applyAlignment="1">
      <alignment vertical="center"/>
    </xf>
    <xf numFmtId="0" fontId="18" fillId="8" borderId="17" xfId="0" applyFont="1" applyFill="1" applyBorder="1" applyAlignment="1">
      <alignment vertical="center" wrapText="1"/>
    </xf>
    <xf numFmtId="0" fontId="18" fillId="9" borderId="17" xfId="0" applyFont="1" applyFill="1" applyBorder="1" applyAlignment="1">
      <alignment vertical="center" wrapText="1"/>
    </xf>
    <xf numFmtId="164" fontId="18" fillId="10" borderId="18" xfId="0" applyNumberFormat="1" applyFont="1" applyFill="1" applyBorder="1" applyAlignment="1">
      <alignment horizontal="left" vertical="center" wrapText="1"/>
    </xf>
    <xf numFmtId="0" fontId="18" fillId="8" borderId="18" xfId="0" applyFont="1" applyFill="1" applyBorder="1" applyAlignment="1">
      <alignment vertical="center" wrapText="1"/>
    </xf>
    <xf numFmtId="1" fontId="18" fillId="8" borderId="18" xfId="0" applyNumberFormat="1" applyFont="1" applyFill="1" applyBorder="1" applyAlignment="1">
      <alignment horizontal="left" vertical="center" wrapText="1"/>
    </xf>
    <xf numFmtId="0" fontId="18" fillId="8" borderId="18" xfId="0" applyFont="1" applyFill="1" applyBorder="1" applyAlignment="1">
      <alignment horizontal="left" vertical="center" wrapText="1"/>
    </xf>
    <xf numFmtId="14" fontId="18" fillId="8" borderId="18" xfId="0" applyNumberFormat="1" applyFont="1" applyFill="1" applyBorder="1" applyAlignment="1">
      <alignment vertical="center" wrapText="1"/>
    </xf>
    <xf numFmtId="14" fontId="18" fillId="8" borderId="19" xfId="0" applyNumberFormat="1" applyFont="1" applyFill="1" applyBorder="1" applyAlignment="1">
      <alignment vertical="center" wrapText="1"/>
    </xf>
    <xf numFmtId="0" fontId="19" fillId="11" borderId="20" xfId="0" applyFont="1" applyFill="1" applyBorder="1" applyAlignment="1">
      <alignment vertical="center" wrapText="1"/>
    </xf>
    <xf numFmtId="0" fontId="19" fillId="12" borderId="20" xfId="0" applyFont="1" applyFill="1" applyBorder="1" applyAlignment="1">
      <alignment vertical="center" wrapText="1"/>
    </xf>
    <xf numFmtId="0" fontId="19" fillId="13" borderId="20" xfId="0" applyFont="1" applyFill="1" applyBorder="1" applyAlignment="1">
      <alignment vertical="center" wrapText="1"/>
    </xf>
    <xf numFmtId="14" fontId="17" fillId="0" borderId="15" xfId="0" applyNumberFormat="1" applyFont="1" applyBorder="1"/>
    <xf numFmtId="3" fontId="17" fillId="0" borderId="15" xfId="0" applyNumberFormat="1" applyFont="1" applyBorder="1" applyAlignment="1">
      <alignment wrapText="1"/>
    </xf>
    <xf numFmtId="0" fontId="10" fillId="4" borderId="0" xfId="0" applyFont="1" applyFill="1" applyAlignment="1">
      <alignment vertical="top"/>
    </xf>
    <xf numFmtId="3" fontId="5" fillId="14" borderId="8" xfId="0" applyNumberFormat="1" applyFont="1" applyFill="1" applyBorder="1"/>
    <xf numFmtId="4" fontId="5" fillId="14" borderId="8" xfId="0" applyNumberFormat="1" applyFont="1" applyFill="1" applyBorder="1"/>
    <xf numFmtId="3" fontId="5" fillId="15" borderId="8" xfId="0" applyNumberFormat="1" applyFont="1" applyFill="1" applyBorder="1" applyProtection="1">
      <protection locked="0"/>
    </xf>
    <xf numFmtId="0" fontId="5" fillId="15" borderId="0" xfId="0" applyFont="1" applyFill="1"/>
    <xf numFmtId="0" fontId="5" fillId="15" borderId="8" xfId="0" applyFont="1" applyFill="1" applyBorder="1" applyProtection="1">
      <protection locked="0"/>
    </xf>
    <xf numFmtId="0" fontId="5" fillId="3" borderId="8" xfId="0" applyFont="1" applyFill="1" applyBorder="1" applyAlignment="1" applyProtection="1">
      <alignment wrapText="1"/>
      <protection locked="0"/>
    </xf>
    <xf numFmtId="0" fontId="5" fillId="3" borderId="8" xfId="0" applyFont="1" applyFill="1" applyBorder="1" applyProtection="1">
      <protection locked="0"/>
    </xf>
    <xf numFmtId="0" fontId="7" fillId="0" borderId="8" xfId="0" applyFont="1" applyBorder="1" applyAlignment="1">
      <alignment horizontal="center" vertical="center" wrapText="1"/>
    </xf>
    <xf numFmtId="0" fontId="5" fillId="3" borderId="0" xfId="0" applyFont="1" applyFill="1"/>
    <xf numFmtId="0" fontId="5" fillId="14" borderId="0" xfId="0" applyFont="1" applyFill="1"/>
    <xf numFmtId="4" fontId="5" fillId="2" borderId="8" xfId="0" applyNumberFormat="1" applyFont="1" applyFill="1" applyBorder="1"/>
    <xf numFmtId="3" fontId="5" fillId="2" borderId="8" xfId="0" applyNumberFormat="1" applyFont="1" applyFill="1" applyBorder="1" applyProtection="1">
      <protection locked="0"/>
    </xf>
    <xf numFmtId="0" fontId="5" fillId="0" borderId="0" xfId="0" applyFont="1" applyAlignment="1">
      <alignment horizontal="left"/>
    </xf>
    <xf numFmtId="0" fontId="20" fillId="0" borderId="0" xfId="0" applyFont="1"/>
    <xf numFmtId="0" fontId="21" fillId="14" borderId="8" xfId="0" applyFont="1" applyFill="1" applyBorder="1"/>
    <xf numFmtId="0" fontId="20" fillId="14" borderId="8" xfId="0" applyFont="1" applyFill="1" applyBorder="1" applyAlignment="1">
      <alignment horizontal="right"/>
    </xf>
    <xf numFmtId="0" fontId="1" fillId="15" borderId="4" xfId="0" applyFont="1" applyFill="1" applyBorder="1" applyAlignment="1" applyProtection="1">
      <alignment horizontal="left"/>
      <protection locked="0"/>
    </xf>
    <xf numFmtId="0" fontId="5" fillId="15" borderId="4" xfId="0" applyFont="1" applyFill="1" applyBorder="1" applyAlignment="1" applyProtection="1">
      <alignment horizontal="left"/>
      <protection locked="0"/>
    </xf>
    <xf numFmtId="0" fontId="5" fillId="3" borderId="4" xfId="0" applyFont="1" applyFill="1" applyBorder="1" applyAlignment="1" applyProtection="1">
      <alignment horizontal="left"/>
      <protection locked="0"/>
    </xf>
    <xf numFmtId="0" fontId="5" fillId="15" borderId="4" xfId="0" quotePrefix="1" applyFont="1" applyFill="1" applyBorder="1" applyAlignment="1" applyProtection="1">
      <alignment horizontal="left"/>
      <protection locked="0"/>
    </xf>
    <xf numFmtId="0" fontId="5" fillId="15" borderId="6" xfId="0" applyFont="1" applyFill="1" applyBorder="1"/>
    <xf numFmtId="0" fontId="1" fillId="14" borderId="3" xfId="0" applyFont="1" applyFill="1" applyBorder="1"/>
    <xf numFmtId="0" fontId="1" fillId="14" borderId="5" xfId="0" applyFont="1" applyFill="1" applyBorder="1"/>
    <xf numFmtId="0" fontId="1" fillId="14" borderId="5" xfId="0" applyFont="1" applyFill="1" applyBorder="1" applyAlignment="1">
      <alignment wrapText="1"/>
    </xf>
    <xf numFmtId="0" fontId="5" fillId="15" borderId="6" xfId="0" applyFont="1" applyFill="1" applyBorder="1" applyAlignment="1" applyProtection="1">
      <alignment horizontal="left"/>
      <protection locked="0"/>
    </xf>
    <xf numFmtId="0" fontId="1" fillId="14" borderId="3" xfId="0" applyFont="1" applyFill="1" applyBorder="1" applyAlignment="1">
      <alignment vertical="top" wrapText="1"/>
    </xf>
    <xf numFmtId="0" fontId="1" fillId="14" borderId="5" xfId="0" applyFont="1" applyFill="1" applyBorder="1" applyAlignment="1">
      <alignment vertical="top" wrapText="1"/>
    </xf>
    <xf numFmtId="0" fontId="8" fillId="0" borderId="3" xfId="0" applyFont="1" applyBorder="1"/>
    <xf numFmtId="0" fontId="9" fillId="14" borderId="13" xfId="1" applyFill="1" applyBorder="1" applyProtection="1"/>
    <xf numFmtId="0" fontId="1" fillId="15" borderId="4" xfId="0" applyFont="1" applyFill="1" applyBorder="1" applyAlignment="1" applyProtection="1">
      <alignment horizontal="left" vertical="top"/>
      <protection locked="0"/>
    </xf>
    <xf numFmtId="0" fontId="1" fillId="15" borderId="6" xfId="0" applyFont="1" applyFill="1" applyBorder="1" applyAlignment="1" applyProtection="1">
      <alignment horizontal="left" vertical="top"/>
      <protection locked="0"/>
    </xf>
    <xf numFmtId="0" fontId="1" fillId="15" borderId="6" xfId="0" applyFont="1" applyFill="1" applyBorder="1" applyAlignment="1" applyProtection="1">
      <alignment horizontal="left" vertical="center"/>
      <protection locked="0"/>
    </xf>
    <xf numFmtId="0" fontId="1" fillId="15" borderId="14" xfId="0" applyFont="1" applyFill="1" applyBorder="1" applyAlignment="1">
      <alignment horizontal="left"/>
    </xf>
    <xf numFmtId="4" fontId="17" fillId="0" borderId="15" xfId="0" applyNumberFormat="1" applyFont="1" applyBorder="1" applyAlignment="1">
      <alignment wrapText="1"/>
    </xf>
    <xf numFmtId="0" fontId="21" fillId="14" borderId="0" xfId="0" applyFont="1" applyFill="1" applyAlignment="1">
      <alignment horizontal="left"/>
    </xf>
    <xf numFmtId="0" fontId="15" fillId="6" borderId="16" xfId="0" applyFont="1" applyFill="1" applyBorder="1" applyAlignment="1">
      <alignment horizontal="center" vertical="center" wrapText="1" readingOrder="1"/>
    </xf>
    <xf numFmtId="0" fontId="5" fillId="0" borderId="0" xfId="0" applyFont="1" applyAlignment="1">
      <alignment horizontal="left" vertical="center" wrapText="1"/>
    </xf>
    <xf numFmtId="0" fontId="5" fillId="0" borderId="8" xfId="0" applyFont="1" applyBorder="1" applyAlignment="1">
      <alignment horizontal="left"/>
    </xf>
    <xf numFmtId="0" fontId="5" fillId="0" borderId="22" xfId="0" applyFont="1" applyBorder="1" applyAlignment="1">
      <alignment horizontal="left" vertical="center" wrapText="1"/>
    </xf>
    <xf numFmtId="0" fontId="5" fillId="0" borderId="22" xfId="0" applyFont="1" applyBorder="1" applyAlignment="1">
      <alignment horizontal="left" vertical="top" wrapText="1"/>
    </xf>
    <xf numFmtId="1" fontId="10" fillId="4" borderId="0" xfId="0" applyNumberFormat="1" applyFont="1" applyFill="1" applyAlignment="1">
      <alignment vertical="top"/>
    </xf>
    <xf numFmtId="1" fontId="21" fillId="14" borderId="0" xfId="0" applyNumberFormat="1" applyFont="1" applyFill="1" applyAlignment="1">
      <alignment horizontal="left"/>
    </xf>
    <xf numFmtId="1" fontId="5" fillId="0" borderId="0" xfId="0" applyNumberFormat="1" applyFont="1"/>
    <xf numFmtId="1" fontId="7" fillId="0" borderId="8" xfId="0" applyNumberFormat="1" applyFont="1" applyBorder="1" applyAlignment="1">
      <alignment horizontal="center" vertical="center" wrapText="1"/>
    </xf>
    <xf numFmtId="1" fontId="5" fillId="15" borderId="8" xfId="0" applyNumberFormat="1" applyFont="1" applyFill="1" applyBorder="1" applyProtection="1">
      <protection locked="0"/>
    </xf>
    <xf numFmtId="1" fontId="5" fillId="2" borderId="8" xfId="0" applyNumberFormat="1" applyFont="1" applyFill="1" applyBorder="1"/>
    <xf numFmtId="165" fontId="5" fillId="15" borderId="8" xfId="0" applyNumberFormat="1" applyFont="1" applyFill="1" applyBorder="1" applyProtection="1">
      <protection locked="0"/>
    </xf>
    <xf numFmtId="165" fontId="0" fillId="0" borderId="0" xfId="0" applyNumberFormat="1"/>
    <xf numFmtId="165" fontId="18" fillId="8" borderId="17" xfId="0" applyNumberFormat="1" applyFont="1" applyFill="1" applyBorder="1" applyAlignment="1">
      <alignment vertical="center" wrapText="1"/>
    </xf>
    <xf numFmtId="165" fontId="17" fillId="0" borderId="15" xfId="0" applyNumberFormat="1" applyFont="1" applyBorder="1" applyAlignment="1">
      <alignment wrapText="1"/>
    </xf>
    <xf numFmtId="1" fontId="0" fillId="0" borderId="0" xfId="0" applyNumberFormat="1"/>
    <xf numFmtId="1" fontId="18" fillId="8" borderId="18" xfId="0" applyNumberFormat="1" applyFont="1" applyFill="1" applyBorder="1" applyAlignment="1">
      <alignment vertical="center" wrapText="1"/>
    </xf>
    <xf numFmtId="1" fontId="17" fillId="0" borderId="15" xfId="0" applyNumberFormat="1" applyFont="1" applyBorder="1" applyAlignment="1">
      <alignment wrapText="1"/>
    </xf>
    <xf numFmtId="0" fontId="9" fillId="0" borderId="0" xfId="1" applyFill="1" applyBorder="1" applyProtection="1"/>
    <xf numFmtId="0" fontId="5" fillId="0" borderId="8" xfId="0" applyFont="1" applyBorder="1" applyAlignment="1">
      <alignment horizontal="left" vertical="top" wrapText="1"/>
    </xf>
    <xf numFmtId="0" fontId="22" fillId="0" borderId="0" xfId="0" applyFont="1" applyAlignment="1">
      <alignment horizontal="right"/>
    </xf>
    <xf numFmtId="0" fontId="16" fillId="0" borderId="0" xfId="0" applyFont="1" applyAlignment="1">
      <alignment horizontal="center" wrapText="1"/>
    </xf>
    <xf numFmtId="0" fontId="5" fillId="0" borderId="0" xfId="0" applyFont="1" applyAlignment="1">
      <alignment horizontal="left" vertical="top" wrapText="1"/>
    </xf>
    <xf numFmtId="0" fontId="5" fillId="0" borderId="0" xfId="0" applyFont="1" applyAlignment="1">
      <alignment horizontal="left"/>
    </xf>
    <xf numFmtId="0" fontId="4" fillId="2" borderId="0" xfId="0" applyFont="1" applyFill="1" applyAlignment="1">
      <alignment horizontal="left" vertical="top"/>
    </xf>
    <xf numFmtId="0" fontId="2" fillId="0" borderId="0" xfId="0" applyFont="1" applyAlignment="1">
      <alignment horizontal="left" vertical="top"/>
    </xf>
    <xf numFmtId="0" fontId="1" fillId="0" borderId="0" xfId="0" applyFont="1" applyAlignment="1">
      <alignment horizont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21" fillId="14" borderId="13" xfId="0" applyFont="1" applyFill="1" applyBorder="1" applyAlignment="1">
      <alignment horizontal="left"/>
    </xf>
    <xf numFmtId="0" fontId="21" fillId="14" borderId="14" xfId="0" applyFont="1" applyFill="1" applyBorder="1" applyAlignment="1">
      <alignment horizontal="left"/>
    </xf>
    <xf numFmtId="0" fontId="21" fillId="14" borderId="13" xfId="0" applyFont="1" applyFill="1" applyBorder="1" applyAlignment="1">
      <alignment horizontal="left" indent="1"/>
    </xf>
    <xf numFmtId="0" fontId="21" fillId="14" borderId="21" xfId="0" applyFont="1" applyFill="1" applyBorder="1" applyAlignment="1">
      <alignment horizontal="left" indent="1"/>
    </xf>
    <xf numFmtId="0" fontId="21" fillId="14" borderId="14" xfId="0" applyFont="1" applyFill="1" applyBorder="1" applyAlignment="1">
      <alignment horizontal="left" indent="1"/>
    </xf>
    <xf numFmtId="0" fontId="7" fillId="0" borderId="8" xfId="0" applyFont="1" applyBorder="1" applyAlignment="1">
      <alignment horizont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800908</xdr:colOff>
      <xdr:row>0</xdr:row>
      <xdr:rowOff>0</xdr:rowOff>
    </xdr:from>
    <xdr:to>
      <xdr:col>2</xdr:col>
      <xdr:colOff>1901794</xdr:colOff>
      <xdr:row>1</xdr:row>
      <xdr:rowOff>488</xdr:rowOff>
    </xdr:to>
    <xdr:pic>
      <xdr:nvPicPr>
        <xdr:cNvPr id="2" name="Bild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036732" y="0"/>
          <a:ext cx="1100886" cy="3067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241300</xdr:colOff>
          <xdr:row>30</xdr:row>
          <xdr:rowOff>228600</xdr:rowOff>
        </xdr:from>
        <xdr:to>
          <xdr:col>1</xdr:col>
          <xdr:colOff>749300</xdr:colOff>
          <xdr:row>30</xdr:row>
          <xdr:rowOff>596900</xdr:rowOff>
        </xdr:to>
        <xdr:sp macro="" textlink="">
          <xdr:nvSpPr>
            <xdr:cNvPr id="2052" name="Check Box 9"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26</xdr:row>
          <xdr:rowOff>101600</xdr:rowOff>
        </xdr:from>
        <xdr:to>
          <xdr:col>1</xdr:col>
          <xdr:colOff>673100</xdr:colOff>
          <xdr:row>26</xdr:row>
          <xdr:rowOff>571500</xdr:rowOff>
        </xdr:to>
        <xdr:sp macro="" textlink="">
          <xdr:nvSpPr>
            <xdr:cNvPr id="2053" name="Check Box 12"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2022475</xdr:colOff>
      <xdr:row>0</xdr:row>
      <xdr:rowOff>0</xdr:rowOff>
    </xdr:from>
    <xdr:to>
      <xdr:col>2</xdr:col>
      <xdr:colOff>2028</xdr:colOff>
      <xdr:row>1</xdr:row>
      <xdr:rowOff>704</xdr:rowOff>
    </xdr:to>
    <xdr:pic>
      <xdr:nvPicPr>
        <xdr:cNvPr id="8" name="Bild 1">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172075" y="0"/>
          <a:ext cx="1101233" cy="30550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215900</xdr:colOff>
          <xdr:row>25</xdr:row>
          <xdr:rowOff>139700</xdr:rowOff>
        </xdr:from>
        <xdr:to>
          <xdr:col>1</xdr:col>
          <xdr:colOff>939800</xdr:colOff>
          <xdr:row>25</xdr:row>
          <xdr:rowOff>469900</xdr:rowOff>
        </xdr:to>
        <xdr:sp macro="" textlink="">
          <xdr:nvSpPr>
            <xdr:cNvPr id="2055" name="Check Box 1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14</xdr:col>
      <xdr:colOff>900675</xdr:colOff>
      <xdr:row>0</xdr:row>
      <xdr:rowOff>0</xdr:rowOff>
    </xdr:from>
    <xdr:to>
      <xdr:col>15</xdr:col>
      <xdr:colOff>809038</xdr:colOff>
      <xdr:row>1</xdr:row>
      <xdr:rowOff>704</xdr:rowOff>
    </xdr:to>
    <xdr:pic>
      <xdr:nvPicPr>
        <xdr:cNvPr id="3" name="Bild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262008" y="0"/>
          <a:ext cx="1103103" cy="3017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542862</xdr:colOff>
      <xdr:row>0</xdr:row>
      <xdr:rowOff>0</xdr:rowOff>
    </xdr:from>
    <xdr:to>
      <xdr:col>3</xdr:col>
      <xdr:colOff>824910</xdr:colOff>
      <xdr:row>0</xdr:row>
      <xdr:rowOff>301741</xdr:rowOff>
    </xdr:to>
    <xdr:pic>
      <xdr:nvPicPr>
        <xdr:cNvPr id="2" name="Bild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492313" y="0"/>
          <a:ext cx="1108793" cy="3017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1079500</xdr:colOff>
      <xdr:row>1</xdr:row>
      <xdr:rowOff>90901</xdr:rowOff>
    </xdr:to>
    <xdr:pic>
      <xdr:nvPicPr>
        <xdr:cNvPr id="2" name="Bild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
          <a:ext cx="1079500" cy="294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elenerochat\Topten%20Schweiz%20Dropbox\Topten%20Schweiz\9%20ewz\Monitoring%20ewz\Monitoring-ew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_menus"/>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topten.ch/media/7305/Topten-ewz-Reglement-Gesuche.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s://topten.ch/media/7305/Topten-ewz-Reglement-Gesuche.pdf" TargetMode="Externa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83B5D-4263-E14F-BE58-883BC46B5571}">
  <dimension ref="A1:C26"/>
  <sheetViews>
    <sheetView tabSelected="1" zoomScale="115" zoomScaleNormal="115" zoomScalePageLayoutView="139" workbookViewId="0">
      <selection activeCell="A7" sqref="A7"/>
    </sheetView>
  </sheetViews>
  <sheetFormatPr defaultColWidth="10.83203125" defaultRowHeight="15.5"/>
  <cols>
    <col min="1" max="1" width="25.83203125" style="1" customWidth="1"/>
    <col min="2" max="2" width="29.6640625" style="1" customWidth="1"/>
    <col min="3" max="3" width="25" style="1" customWidth="1"/>
    <col min="4" max="16384" width="10.83203125" style="1"/>
  </cols>
  <sheetData>
    <row r="1" spans="1:3" ht="24" customHeight="1">
      <c r="A1" s="123" t="s">
        <v>3</v>
      </c>
      <c r="B1" s="123"/>
      <c r="C1" s="123"/>
    </row>
    <row r="2" spans="1:3">
      <c r="A2" s="1" t="s">
        <v>116</v>
      </c>
    </row>
    <row r="4" spans="1:3" ht="20">
      <c r="A4" s="124" t="s">
        <v>0</v>
      </c>
      <c r="B4" s="124"/>
      <c r="C4" s="124"/>
    </row>
    <row r="5" spans="1:3">
      <c r="A5" s="125"/>
      <c r="B5" s="125"/>
      <c r="C5" s="125"/>
    </row>
    <row r="6" spans="1:3" ht="81" customHeight="1">
      <c r="A6" s="121" t="s">
        <v>55</v>
      </c>
      <c r="B6" s="121"/>
      <c r="C6" s="121"/>
    </row>
    <row r="7" spans="1:3">
      <c r="A7" s="2"/>
      <c r="B7" s="2"/>
      <c r="C7" s="2"/>
    </row>
    <row r="8" spans="1:3" ht="20">
      <c r="A8" s="4" t="s">
        <v>57</v>
      </c>
      <c r="B8" s="3"/>
      <c r="C8" s="3"/>
    </row>
    <row r="9" spans="1:3" ht="20">
      <c r="A9" s="4"/>
      <c r="B9" s="3"/>
      <c r="C9" s="3"/>
    </row>
    <row r="10" spans="1:3" ht="49" customHeight="1">
      <c r="A10" s="121" t="s">
        <v>124</v>
      </c>
      <c r="B10" s="121"/>
      <c r="C10" s="121"/>
    </row>
    <row r="11" spans="1:3" s="5" customFormat="1" ht="19" customHeight="1">
      <c r="A11" s="67"/>
      <c r="B11" s="122" t="s">
        <v>107</v>
      </c>
      <c r="C11" s="122"/>
    </row>
    <row r="12" spans="1:3" s="5" customFormat="1" ht="19" customHeight="1">
      <c r="A12" s="72"/>
      <c r="B12" s="122" t="s">
        <v>108</v>
      </c>
      <c r="C12" s="122"/>
    </row>
    <row r="13" spans="1:3" s="5" customFormat="1" ht="19" customHeight="1">
      <c r="A13" s="73"/>
      <c r="B13" s="122" t="s">
        <v>109</v>
      </c>
      <c r="C13" s="122"/>
    </row>
    <row r="14" spans="1:3" s="5" customFormat="1" ht="19" customHeight="1">
      <c r="A14" s="100"/>
      <c r="B14" s="121"/>
      <c r="C14" s="121"/>
    </row>
    <row r="15" spans="1:3" s="5" customFormat="1" ht="19" customHeight="1">
      <c r="A15" s="121" t="s">
        <v>128</v>
      </c>
      <c r="B15" s="121"/>
      <c r="C15" s="121"/>
    </row>
    <row r="16" spans="1:3" s="5" customFormat="1" ht="19" customHeight="1">
      <c r="A16" s="101" t="s">
        <v>72</v>
      </c>
      <c r="B16" s="118" t="s">
        <v>126</v>
      </c>
      <c r="C16" s="118"/>
    </row>
    <row r="17" spans="1:3" s="5" customFormat="1" ht="19" customHeight="1">
      <c r="B17" s="118" t="s">
        <v>72</v>
      </c>
      <c r="C17" s="118"/>
    </row>
    <row r="18" spans="1:3" s="5" customFormat="1" ht="19" customHeight="1">
      <c r="A18" s="101" t="s">
        <v>125</v>
      </c>
      <c r="B18" s="118" t="s">
        <v>123</v>
      </c>
      <c r="C18" s="118"/>
    </row>
    <row r="19" spans="1:3" s="5" customFormat="1" ht="19" customHeight="1">
      <c r="A19" s="35"/>
      <c r="B19" s="118" t="s">
        <v>122</v>
      </c>
      <c r="C19" s="118"/>
    </row>
    <row r="20" spans="1:3" s="5" customFormat="1" ht="19" customHeight="1">
      <c r="A20" s="102"/>
      <c r="B20" s="103"/>
      <c r="C20" s="103"/>
    </row>
    <row r="21" spans="1:3" s="5" customFormat="1" ht="16" customHeight="1">
      <c r="A21" s="119" t="s">
        <v>127</v>
      </c>
      <c r="B21" s="119"/>
      <c r="C21" s="117" t="s">
        <v>130</v>
      </c>
    </row>
    <row r="22" spans="1:3" s="5" customFormat="1" ht="54" customHeight="1">
      <c r="A22" s="120" t="s">
        <v>58</v>
      </c>
      <c r="B22" s="120"/>
      <c r="C22" s="120"/>
    </row>
    <row r="23" spans="1:3" s="5" customFormat="1" ht="14">
      <c r="A23" s="6"/>
    </row>
    <row r="24" spans="1:3" s="5" customFormat="1" ht="14"/>
    <row r="25" spans="1:3" s="5" customFormat="1" ht="14"/>
    <row r="26" spans="1:3" s="5" customFormat="1" ht="14"/>
  </sheetData>
  <sheetProtection algorithmName="SHA-512" hashValue="8iY6QtZAEKS8rueG9MXzpEz+rW6Q4gs90MZU8c3ynIr2JOsuuPMC5oh0QZGKq9HW0SE9nokTP5iSQFvYuRm4XQ==" saltValue="dXuiBTpKmh88GvtCEihwdQ==" spinCount="100000" sheet="1" objects="1" scenarios="1"/>
  <mergeCells count="16">
    <mergeCell ref="A1:C1"/>
    <mergeCell ref="A4:C4"/>
    <mergeCell ref="A5:C5"/>
    <mergeCell ref="A6:C6"/>
    <mergeCell ref="B13:C13"/>
    <mergeCell ref="B14:C14"/>
    <mergeCell ref="B11:C11"/>
    <mergeCell ref="B12:C12"/>
    <mergeCell ref="A10:C10"/>
    <mergeCell ref="A15:C15"/>
    <mergeCell ref="B16:C16"/>
    <mergeCell ref="B18:C18"/>
    <mergeCell ref="B19:C19"/>
    <mergeCell ref="A21:B21"/>
    <mergeCell ref="A22:C22"/>
    <mergeCell ref="B17:C17"/>
  </mergeCells>
  <hyperlinks>
    <hyperlink ref="C21" r:id="rId1" xr:uid="{D2EFA9EB-0875-3A49-A7D3-679E255BC233}"/>
  </hyperlinks>
  <pageMargins left="0.7" right="0.7" top="0.78740157499999996" bottom="0.78740157499999996"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CE673-AAC5-8D46-B296-9FCAA077ACE7}">
  <dimension ref="A1:B35"/>
  <sheetViews>
    <sheetView topLeftCell="A3" zoomScale="135" zoomScaleNormal="135" zoomScalePageLayoutView="131" workbookViewId="0">
      <selection activeCell="A4" sqref="A4"/>
    </sheetView>
  </sheetViews>
  <sheetFormatPr defaultColWidth="10.83203125" defaultRowHeight="15.5"/>
  <cols>
    <col min="1" max="1" width="41.33203125" style="1" customWidth="1"/>
    <col min="2" max="2" width="41" style="7" customWidth="1"/>
    <col min="3" max="16384" width="10.83203125" style="1"/>
  </cols>
  <sheetData>
    <row r="1" spans="1:2" ht="24" customHeight="1">
      <c r="A1" s="123" t="s">
        <v>5</v>
      </c>
      <c r="B1" s="123"/>
    </row>
    <row r="2" spans="1:2">
      <c r="B2" s="1"/>
    </row>
    <row r="3" spans="1:2" ht="16" customHeight="1">
      <c r="A3" s="44" t="s">
        <v>6</v>
      </c>
      <c r="B3" s="45"/>
    </row>
    <row r="4" spans="1:2" ht="16" customHeight="1">
      <c r="A4" s="46"/>
      <c r="B4" s="47"/>
    </row>
    <row r="5" spans="1:2" ht="16" customHeight="1">
      <c r="A5" s="85" t="s">
        <v>59</v>
      </c>
      <c r="B5" s="81" t="s">
        <v>39</v>
      </c>
    </row>
    <row r="6" spans="1:2" ht="16" customHeight="1">
      <c r="A6" s="85" t="s">
        <v>43</v>
      </c>
      <c r="B6" s="82" t="s">
        <v>117</v>
      </c>
    </row>
    <row r="7" spans="1:2" ht="16" customHeight="1">
      <c r="A7" s="85" t="s">
        <v>50</v>
      </c>
      <c r="B7" s="81" t="s">
        <v>16</v>
      </c>
    </row>
    <row r="8" spans="1:2" ht="16" customHeight="1">
      <c r="A8" s="85" t="s">
        <v>47</v>
      </c>
      <c r="B8" s="81"/>
    </row>
    <row r="9" spans="1:2" ht="16" customHeight="1">
      <c r="A9" s="85" t="s">
        <v>46</v>
      </c>
      <c r="B9" s="81" t="s">
        <v>51</v>
      </c>
    </row>
    <row r="10" spans="1:2" ht="16" customHeight="1">
      <c r="A10" s="85" t="s">
        <v>46</v>
      </c>
      <c r="B10" s="81" t="s">
        <v>52</v>
      </c>
    </row>
    <row r="11" spans="1:2" ht="16" customHeight="1">
      <c r="A11" s="85" t="s">
        <v>17</v>
      </c>
      <c r="B11" s="81" t="s">
        <v>40</v>
      </c>
    </row>
    <row r="12" spans="1:2" ht="16" customHeight="1">
      <c r="A12" s="85" t="s">
        <v>66</v>
      </c>
      <c r="B12" s="81">
        <v>8001</v>
      </c>
    </row>
    <row r="13" spans="1:2" ht="16" customHeight="1">
      <c r="A13" s="85" t="s">
        <v>73</v>
      </c>
      <c r="B13" s="81" t="s">
        <v>74</v>
      </c>
    </row>
    <row r="14" spans="1:2" ht="16" customHeight="1">
      <c r="A14" s="85" t="s">
        <v>18</v>
      </c>
      <c r="B14" s="83" t="s">
        <v>45</v>
      </c>
    </row>
    <row r="15" spans="1:2" ht="16" customHeight="1">
      <c r="A15" s="86" t="s">
        <v>19</v>
      </c>
      <c r="B15" s="84" t="s">
        <v>41</v>
      </c>
    </row>
    <row r="17" spans="1:2" ht="16" customHeight="1">
      <c r="A17" s="44" t="s">
        <v>8</v>
      </c>
      <c r="B17" s="45"/>
    </row>
    <row r="18" spans="1:2" ht="16" customHeight="1">
      <c r="A18" s="91"/>
      <c r="B18" s="47"/>
    </row>
    <row r="19" spans="1:2" ht="16" customHeight="1">
      <c r="A19" s="85" t="s">
        <v>9</v>
      </c>
      <c r="B19" s="80" t="s">
        <v>119</v>
      </c>
    </row>
    <row r="20" spans="1:2" ht="16" customHeight="1">
      <c r="A20" s="85" t="s">
        <v>10</v>
      </c>
      <c r="B20" s="80" t="s">
        <v>120</v>
      </c>
    </row>
    <row r="21" spans="1:2" ht="16" customHeight="1">
      <c r="A21" s="85" t="s">
        <v>20</v>
      </c>
      <c r="B21" s="81" t="s">
        <v>23</v>
      </c>
    </row>
    <row r="22" spans="1:2" ht="44">
      <c r="A22" s="87" t="s">
        <v>13</v>
      </c>
      <c r="B22" s="88" t="s">
        <v>53</v>
      </c>
    </row>
    <row r="23" spans="1:2" ht="16" customHeight="1">
      <c r="A23" s="46"/>
    </row>
    <row r="24" spans="1:2" ht="16" customHeight="1">
      <c r="A24" s="44" t="s">
        <v>14</v>
      </c>
      <c r="B24" s="45"/>
    </row>
    <row r="25" spans="1:2" ht="16" customHeight="1">
      <c r="A25" s="91"/>
      <c r="B25" s="47"/>
    </row>
    <row r="26" spans="1:2" ht="46.5">
      <c r="A26" s="89" t="s">
        <v>21</v>
      </c>
      <c r="B26" s="93"/>
    </row>
    <row r="27" spans="1:2" ht="56" customHeight="1">
      <c r="A27" s="90" t="s">
        <v>22</v>
      </c>
      <c r="B27" s="94"/>
    </row>
    <row r="29" spans="1:2" ht="16" customHeight="1">
      <c r="A29" s="44" t="s">
        <v>15</v>
      </c>
      <c r="B29" s="45"/>
    </row>
    <row r="30" spans="1:2" ht="16" customHeight="1">
      <c r="A30" s="46"/>
      <c r="B30" s="47"/>
    </row>
    <row r="31" spans="1:2" ht="62">
      <c r="A31" s="90" t="s">
        <v>76</v>
      </c>
      <c r="B31" s="95"/>
    </row>
    <row r="32" spans="1:2" ht="16" customHeight="1"/>
    <row r="33" spans="1:2" ht="16" customHeight="1">
      <c r="A33" s="92" t="s">
        <v>48</v>
      </c>
      <c r="B33" s="96" t="s">
        <v>49</v>
      </c>
    </row>
    <row r="34" spans="1:2" ht="16" customHeight="1"/>
    <row r="35" spans="1:2" ht="16" customHeight="1"/>
  </sheetData>
  <sheetProtection algorithmName="SHA-512" hashValue="EVH+P9TEPahM6FYaihXmaoMrNg2bJPsP3aisuL5y5De3JIwn8XWFmb3QOLJLh5sxb8iASbDRKCWXBlizylIUpg==" saltValue="ArvSoKT3dBuDP8crA5ZwCg==" spinCount="100000" sheet="1" objects="1" scenarios="1"/>
  <mergeCells count="1">
    <mergeCell ref="A1:B1"/>
  </mergeCells>
  <dataValidations count="14">
    <dataValidation type="list" allowBlank="1" showInputMessage="1" showErrorMessage="1" promptTitle="MwSt-pflichtig" prompt="Wenn Ja, bitte MwSt-Nummer angeben (Zeile 7)." sqref="B6" xr:uid="{ACDD729A-A1CB-AF43-80B4-1A5330C38EC8}">
      <formula1>"Ja,Nein"</formula1>
    </dataValidation>
    <dataValidation allowBlank="1" showInputMessage="1" showErrorMessage="1" prompt="Firmenname" sqref="B5" xr:uid="{CDB40AF9-1FA7-4742-A565-31B69BD5E1C2}"/>
    <dataValidation allowBlank="1" showInputMessage="1" showErrorMessage="1" prompt="UID" sqref="B7" xr:uid="{9B5AB12A-5F19-FC49-A544-7F581C320068}"/>
    <dataValidation allowBlank="1" showInputMessage="1" showErrorMessage="1" prompt="ewz-Kundennummer" sqref="B8" xr:uid="{8C2B242C-F5DC-654A-B0DB-12ABB7FDFA30}"/>
    <dataValidation allowBlank="1" showInputMessage="1" showErrorMessage="1" prompt="Vorname" sqref="B9" xr:uid="{2240BE14-8EFE-2A47-88B5-0F0CFC01299E}"/>
    <dataValidation allowBlank="1" showInputMessage="1" showErrorMessage="1" prompt="Nachname" sqref="B10" xr:uid="{6AE5AF17-8B2E-344F-8FB0-EB06889BB271}"/>
    <dataValidation allowBlank="1" showInputMessage="1" showErrorMessage="1" prompt="Adresse" sqref="B11" xr:uid="{CBBBBCF6-A567-1947-97A2-81FB5965CCFB}"/>
    <dataValidation allowBlank="1" showInputMessage="1" showErrorMessage="1" prompt="PLZ" sqref="B12" xr:uid="{46B2561E-33F9-C340-9061-D7365248AB9D}"/>
    <dataValidation allowBlank="1" showInputMessage="1" showErrorMessage="1" prompt="Ort" sqref="B13" xr:uid="{688DA173-D22F-9645-9D96-F632AC72AB4B}"/>
    <dataValidation allowBlank="1" showInputMessage="1" showErrorMessage="1" prompt="Telefon-Nr." sqref="B14" xr:uid="{817CE247-77E6-C542-9CD7-E20E9E21E38B}"/>
    <dataValidation allowBlank="1" showInputMessage="1" showErrorMessage="1" prompt="e-Mail Adresse" sqref="B15" xr:uid="{429744AD-E574-044A-98FC-CAA45A415FD2}"/>
    <dataValidation allowBlank="1" showInputMessage="1" showErrorMessage="1" prompt="Kontoinhaber" sqref="B19" xr:uid="{B1F2C8D4-13A7-ED4C-A99A-A2AB6DC6DF5B}"/>
    <dataValidation allowBlank="1" showInputMessage="1" showErrorMessage="1" prompt="Name der Bank" sqref="B20" xr:uid="{67D98796-C111-5D42-BFE4-C83BD61546D2}"/>
    <dataValidation allowBlank="1" showInputMessage="1" showErrorMessage="1" prompt="IBAN" sqref="B21" xr:uid="{7AEA5686-1397-C54A-8E59-3253A7EF166C}"/>
  </dataValidations>
  <hyperlinks>
    <hyperlink ref="A33" r:id="rId1" xr:uid="{D7195A5A-3A1D-9548-88A8-CC339C06BC7A}"/>
  </hyperlinks>
  <pageMargins left="0.7" right="0.7" top="0.78740157499999996" bottom="0.78740157499999996" header="0.3" footer="0.3"/>
  <pageSetup paperSize="9"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9">
              <controlPr defaultSize="0" autoFill="0" autoLine="0" autoPict="0">
                <anchor moveWithCells="1">
                  <from>
                    <xdr:col>1</xdr:col>
                    <xdr:colOff>241300</xdr:colOff>
                    <xdr:row>30</xdr:row>
                    <xdr:rowOff>228600</xdr:rowOff>
                  </from>
                  <to>
                    <xdr:col>1</xdr:col>
                    <xdr:colOff>749300</xdr:colOff>
                    <xdr:row>30</xdr:row>
                    <xdr:rowOff>596900</xdr:rowOff>
                  </to>
                </anchor>
              </controlPr>
            </control>
          </mc:Choice>
        </mc:AlternateContent>
        <mc:AlternateContent xmlns:mc="http://schemas.openxmlformats.org/markup-compatibility/2006">
          <mc:Choice Requires="x14">
            <control shapeId="2053" r:id="rId5" name="Check Box 12">
              <controlPr defaultSize="0" autoFill="0" autoLine="0" autoPict="0">
                <anchor moveWithCells="1">
                  <from>
                    <xdr:col>1</xdr:col>
                    <xdr:colOff>215900</xdr:colOff>
                    <xdr:row>26</xdr:row>
                    <xdr:rowOff>101600</xdr:rowOff>
                  </from>
                  <to>
                    <xdr:col>1</xdr:col>
                    <xdr:colOff>673100</xdr:colOff>
                    <xdr:row>26</xdr:row>
                    <xdr:rowOff>571500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215900</xdr:colOff>
                    <xdr:row>25</xdr:row>
                    <xdr:rowOff>139700</xdr:rowOff>
                  </from>
                  <to>
                    <xdr:col>1</xdr:col>
                    <xdr:colOff>939800</xdr:colOff>
                    <xdr:row>25</xdr:row>
                    <xdr:rowOff>469900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DB368-761A-7F4F-BB28-EEBE5AAD1D09}">
  <dimension ref="A1:P57"/>
  <sheetViews>
    <sheetView zoomScale="135" zoomScaleNormal="135" zoomScaleSheetLayoutView="150" zoomScalePageLayoutView="132" workbookViewId="0">
      <selection activeCell="A9" sqref="A9"/>
    </sheetView>
  </sheetViews>
  <sheetFormatPr defaultColWidth="10.83203125" defaultRowHeight="14"/>
  <cols>
    <col min="1" max="1" width="5.83203125" style="5" customWidth="1"/>
    <col min="2" max="2" width="28" style="5" customWidth="1"/>
    <col min="3" max="3" width="15.83203125" style="5" customWidth="1"/>
    <col min="4" max="4" width="11.1640625" style="5" customWidth="1"/>
    <col min="5" max="5" width="12.6640625" style="5" customWidth="1"/>
    <col min="6" max="6" width="35.6640625" style="5" customWidth="1"/>
    <col min="7" max="7" width="8.1640625" style="5" customWidth="1"/>
    <col min="8" max="8" width="12.33203125" style="5" customWidth="1"/>
    <col min="9" max="9" width="13.1640625" style="5" customWidth="1"/>
    <col min="10" max="10" width="13.1640625" style="106" customWidth="1"/>
    <col min="11" max="11" width="13.1640625" style="5" customWidth="1"/>
    <col min="12" max="12" width="21" style="5" customWidth="1"/>
    <col min="13" max="13" width="16" style="5" customWidth="1"/>
    <col min="14" max="14" width="28.1640625" style="5" customWidth="1"/>
    <col min="15" max="15" width="15.6640625" style="5" customWidth="1"/>
    <col min="16" max="16" width="10.83203125" style="5" customWidth="1"/>
    <col min="17" max="16384" width="10.83203125" style="5"/>
  </cols>
  <sheetData>
    <row r="1" spans="1:16" s="63" customFormat="1" ht="24" customHeight="1">
      <c r="A1" s="63" t="s">
        <v>24</v>
      </c>
      <c r="J1" s="104"/>
    </row>
    <row r="3" spans="1:16" ht="14.5">
      <c r="A3" s="67"/>
      <c r="B3" s="77" t="s">
        <v>107</v>
      </c>
      <c r="C3" s="79" t="s">
        <v>115</v>
      </c>
      <c r="D3" s="131" t="str">
        <f>Gesuchsteller!B5</f>
        <v>Firma</v>
      </c>
      <c r="E3" s="132"/>
      <c r="F3" s="133"/>
      <c r="G3" s="78">
        <f>Gesuchsteller!B12</f>
        <v>8001</v>
      </c>
      <c r="H3" s="129" t="str">
        <f>Gesuchsteller!B13</f>
        <v>Zürich</v>
      </c>
      <c r="I3" s="130"/>
      <c r="J3" s="105"/>
      <c r="K3" s="98"/>
      <c r="L3" s="98"/>
    </row>
    <row r="4" spans="1:16">
      <c r="A4" s="72"/>
      <c r="B4" s="77" t="s">
        <v>108</v>
      </c>
      <c r="H4" s="76"/>
    </row>
    <row r="5" spans="1:16">
      <c r="A5" s="73"/>
      <c r="B5" s="77" t="s">
        <v>109</v>
      </c>
    </row>
    <row r="6" spans="1:16">
      <c r="B6" s="77"/>
    </row>
    <row r="7" spans="1:16">
      <c r="A7" s="128" t="s">
        <v>25</v>
      </c>
      <c r="B7" s="128" t="s">
        <v>1</v>
      </c>
      <c r="C7" s="128" t="s">
        <v>111</v>
      </c>
      <c r="D7" s="128" t="s">
        <v>26</v>
      </c>
      <c r="E7" s="128" t="s">
        <v>4</v>
      </c>
      <c r="F7" s="128" t="s">
        <v>2</v>
      </c>
      <c r="G7" s="128" t="s">
        <v>104</v>
      </c>
      <c r="H7" s="128" t="s">
        <v>112</v>
      </c>
      <c r="I7" s="128" t="s">
        <v>113</v>
      </c>
      <c r="J7" s="134" t="s">
        <v>129</v>
      </c>
      <c r="K7" s="134"/>
      <c r="L7" s="134"/>
      <c r="M7" s="126" t="s">
        <v>110</v>
      </c>
      <c r="N7" s="126" t="s">
        <v>27</v>
      </c>
      <c r="O7" s="126" t="s">
        <v>114</v>
      </c>
      <c r="P7" s="128" t="s">
        <v>75</v>
      </c>
    </row>
    <row r="8" spans="1:16" s="10" customFormat="1" ht="27.25" customHeight="1">
      <c r="A8" s="128"/>
      <c r="B8" s="128"/>
      <c r="C8" s="128"/>
      <c r="D8" s="128"/>
      <c r="E8" s="128"/>
      <c r="F8" s="128"/>
      <c r="G8" s="128"/>
      <c r="H8" s="128"/>
      <c r="I8" s="128"/>
      <c r="J8" s="107" t="s">
        <v>66</v>
      </c>
      <c r="K8" s="71" t="s">
        <v>73</v>
      </c>
      <c r="L8" s="71" t="s">
        <v>118</v>
      </c>
      <c r="M8" s="127"/>
      <c r="N8" s="127"/>
      <c r="O8" s="127"/>
      <c r="P8" s="128"/>
    </row>
    <row r="9" spans="1:16">
      <c r="A9" s="68"/>
      <c r="B9" s="69"/>
      <c r="C9" s="70"/>
      <c r="D9" s="68"/>
      <c r="E9" s="68"/>
      <c r="F9" s="68"/>
      <c r="G9" s="68"/>
      <c r="H9" s="110"/>
      <c r="I9" s="66"/>
      <c r="J9" s="108"/>
      <c r="K9" s="66"/>
      <c r="L9" s="66"/>
      <c r="M9" s="64" t="str">
        <f t="shared" ref="M9:M53" si="0">_xlfn.IFNA(VLOOKUP(B9, Table_Cat, 2, FALSE),"-")</f>
        <v>-</v>
      </c>
      <c r="N9" s="64">
        <f t="shared" ref="N9:N53" si="1">IF(B9="",0,IF(A9="","Stückzahl (Spalte A) fehlt",IF(I9="","Gerätepreis (Spalte I) fehlt",IF(M9&lt;I9*Limit,VLOOKUP(B9,Table_Cat,2,FALSE),I9*Limit))))</f>
        <v>0</v>
      </c>
      <c r="O9" s="65">
        <f>A9*N9</f>
        <v>0</v>
      </c>
      <c r="P9" s="66"/>
    </row>
    <row r="10" spans="1:16">
      <c r="A10" s="68"/>
      <c r="B10" s="69"/>
      <c r="C10" s="70"/>
      <c r="D10" s="68"/>
      <c r="E10" s="68"/>
      <c r="F10" s="68"/>
      <c r="G10" s="68"/>
      <c r="H10" s="110"/>
      <c r="I10" s="66"/>
      <c r="J10" s="108"/>
      <c r="K10" s="66"/>
      <c r="L10" s="66"/>
      <c r="M10" s="64" t="str">
        <f t="shared" si="0"/>
        <v>-</v>
      </c>
      <c r="N10" s="64">
        <f t="shared" si="1"/>
        <v>0</v>
      </c>
      <c r="O10" s="65">
        <f t="shared" ref="O10:O53" si="2">A10*N10</f>
        <v>0</v>
      </c>
      <c r="P10" s="66"/>
    </row>
    <row r="11" spans="1:16">
      <c r="A11" s="68"/>
      <c r="B11" s="69"/>
      <c r="C11" s="70"/>
      <c r="D11" s="68"/>
      <c r="E11" s="68"/>
      <c r="F11" s="68"/>
      <c r="G11" s="68"/>
      <c r="H11" s="110"/>
      <c r="I11" s="66"/>
      <c r="J11" s="108"/>
      <c r="K11" s="66"/>
      <c r="L11" s="66"/>
      <c r="M11" s="64" t="str">
        <f t="shared" si="0"/>
        <v>-</v>
      </c>
      <c r="N11" s="64">
        <f t="shared" si="1"/>
        <v>0</v>
      </c>
      <c r="O11" s="65">
        <f t="shared" si="2"/>
        <v>0</v>
      </c>
      <c r="P11" s="66"/>
    </row>
    <row r="12" spans="1:16">
      <c r="A12" s="68"/>
      <c r="B12" s="69"/>
      <c r="C12" s="70"/>
      <c r="D12" s="68"/>
      <c r="E12" s="68"/>
      <c r="F12" s="68"/>
      <c r="G12" s="68"/>
      <c r="H12" s="110"/>
      <c r="I12" s="66"/>
      <c r="J12" s="108"/>
      <c r="K12" s="66"/>
      <c r="L12" s="66"/>
      <c r="M12" s="64" t="str">
        <f t="shared" si="0"/>
        <v>-</v>
      </c>
      <c r="N12" s="64">
        <f t="shared" si="1"/>
        <v>0</v>
      </c>
      <c r="O12" s="65">
        <f t="shared" si="2"/>
        <v>0</v>
      </c>
      <c r="P12" s="66"/>
    </row>
    <row r="13" spans="1:16">
      <c r="A13" s="68"/>
      <c r="B13" s="69"/>
      <c r="C13" s="70"/>
      <c r="D13" s="68"/>
      <c r="E13" s="68"/>
      <c r="F13" s="68"/>
      <c r="G13" s="68"/>
      <c r="H13" s="110"/>
      <c r="I13" s="66"/>
      <c r="J13" s="108"/>
      <c r="K13" s="66"/>
      <c r="L13" s="66"/>
      <c r="M13" s="64" t="str">
        <f t="shared" si="0"/>
        <v>-</v>
      </c>
      <c r="N13" s="64">
        <f t="shared" si="1"/>
        <v>0</v>
      </c>
      <c r="O13" s="65">
        <f t="shared" si="2"/>
        <v>0</v>
      </c>
      <c r="P13" s="66"/>
    </row>
    <row r="14" spans="1:16">
      <c r="A14" s="68"/>
      <c r="B14" s="69"/>
      <c r="C14" s="70"/>
      <c r="D14" s="68"/>
      <c r="E14" s="68"/>
      <c r="F14" s="68"/>
      <c r="G14" s="68"/>
      <c r="H14" s="110"/>
      <c r="I14" s="66"/>
      <c r="J14" s="108"/>
      <c r="K14" s="66"/>
      <c r="L14" s="66"/>
      <c r="M14" s="64" t="str">
        <f t="shared" si="0"/>
        <v>-</v>
      </c>
      <c r="N14" s="64">
        <f t="shared" si="1"/>
        <v>0</v>
      </c>
      <c r="O14" s="65">
        <f t="shared" si="2"/>
        <v>0</v>
      </c>
      <c r="P14" s="66"/>
    </row>
    <row r="15" spans="1:16">
      <c r="A15" s="68"/>
      <c r="B15" s="69"/>
      <c r="C15" s="70"/>
      <c r="D15" s="68"/>
      <c r="E15" s="68"/>
      <c r="F15" s="68"/>
      <c r="G15" s="68"/>
      <c r="H15" s="110"/>
      <c r="I15" s="66"/>
      <c r="J15" s="108"/>
      <c r="K15" s="66"/>
      <c r="L15" s="66"/>
      <c r="M15" s="64" t="str">
        <f t="shared" si="0"/>
        <v>-</v>
      </c>
      <c r="N15" s="64">
        <f t="shared" si="1"/>
        <v>0</v>
      </c>
      <c r="O15" s="65">
        <f t="shared" si="2"/>
        <v>0</v>
      </c>
      <c r="P15" s="66"/>
    </row>
    <row r="16" spans="1:16">
      <c r="A16" s="68"/>
      <c r="B16" s="69"/>
      <c r="C16" s="70"/>
      <c r="D16" s="68"/>
      <c r="E16" s="68"/>
      <c r="F16" s="68"/>
      <c r="G16" s="68"/>
      <c r="H16" s="110"/>
      <c r="I16" s="66"/>
      <c r="J16" s="108"/>
      <c r="K16" s="66"/>
      <c r="L16" s="66"/>
      <c r="M16" s="64" t="str">
        <f t="shared" si="0"/>
        <v>-</v>
      </c>
      <c r="N16" s="64">
        <f t="shared" si="1"/>
        <v>0</v>
      </c>
      <c r="O16" s="65">
        <f t="shared" si="2"/>
        <v>0</v>
      </c>
      <c r="P16" s="66"/>
    </row>
    <row r="17" spans="1:16">
      <c r="A17" s="68"/>
      <c r="B17" s="69"/>
      <c r="C17" s="70"/>
      <c r="D17" s="68"/>
      <c r="E17" s="68"/>
      <c r="F17" s="68"/>
      <c r="G17" s="68"/>
      <c r="H17" s="110"/>
      <c r="I17" s="66"/>
      <c r="J17" s="108"/>
      <c r="K17" s="66"/>
      <c r="L17" s="66"/>
      <c r="M17" s="64" t="str">
        <f t="shared" si="0"/>
        <v>-</v>
      </c>
      <c r="N17" s="64">
        <f t="shared" si="1"/>
        <v>0</v>
      </c>
      <c r="O17" s="65">
        <f t="shared" si="2"/>
        <v>0</v>
      </c>
      <c r="P17" s="66"/>
    </row>
    <row r="18" spans="1:16">
      <c r="A18" s="68"/>
      <c r="B18" s="69"/>
      <c r="C18" s="70"/>
      <c r="D18" s="68"/>
      <c r="E18" s="68"/>
      <c r="F18" s="68"/>
      <c r="G18" s="68"/>
      <c r="H18" s="110"/>
      <c r="I18" s="66"/>
      <c r="J18" s="108"/>
      <c r="K18" s="66"/>
      <c r="L18" s="66"/>
      <c r="M18" s="64" t="str">
        <f t="shared" si="0"/>
        <v>-</v>
      </c>
      <c r="N18" s="64">
        <f t="shared" si="1"/>
        <v>0</v>
      </c>
      <c r="O18" s="65">
        <f t="shared" si="2"/>
        <v>0</v>
      </c>
      <c r="P18" s="66"/>
    </row>
    <row r="19" spans="1:16">
      <c r="A19" s="68"/>
      <c r="B19" s="69"/>
      <c r="C19" s="70"/>
      <c r="D19" s="68"/>
      <c r="E19" s="68"/>
      <c r="F19" s="68"/>
      <c r="G19" s="68"/>
      <c r="H19" s="110"/>
      <c r="I19" s="66"/>
      <c r="J19" s="108"/>
      <c r="K19" s="66"/>
      <c r="L19" s="66"/>
      <c r="M19" s="64" t="str">
        <f t="shared" si="0"/>
        <v>-</v>
      </c>
      <c r="N19" s="64">
        <f t="shared" si="1"/>
        <v>0</v>
      </c>
      <c r="O19" s="65">
        <f t="shared" si="2"/>
        <v>0</v>
      </c>
      <c r="P19" s="66"/>
    </row>
    <row r="20" spans="1:16">
      <c r="A20" s="68"/>
      <c r="B20" s="69"/>
      <c r="C20" s="70"/>
      <c r="D20" s="68"/>
      <c r="E20" s="68"/>
      <c r="F20" s="68"/>
      <c r="G20" s="68"/>
      <c r="H20" s="110"/>
      <c r="I20" s="66"/>
      <c r="J20" s="108"/>
      <c r="K20" s="66"/>
      <c r="L20" s="66"/>
      <c r="M20" s="64" t="str">
        <f t="shared" si="0"/>
        <v>-</v>
      </c>
      <c r="N20" s="64">
        <f t="shared" si="1"/>
        <v>0</v>
      </c>
      <c r="O20" s="65">
        <f t="shared" si="2"/>
        <v>0</v>
      </c>
      <c r="P20" s="66"/>
    </row>
    <row r="21" spans="1:16">
      <c r="A21" s="68"/>
      <c r="B21" s="69"/>
      <c r="C21" s="70"/>
      <c r="D21" s="68"/>
      <c r="E21" s="68"/>
      <c r="F21" s="68"/>
      <c r="G21" s="68"/>
      <c r="H21" s="110"/>
      <c r="I21" s="66"/>
      <c r="J21" s="108"/>
      <c r="K21" s="66"/>
      <c r="L21" s="66"/>
      <c r="M21" s="64" t="str">
        <f t="shared" si="0"/>
        <v>-</v>
      </c>
      <c r="N21" s="64">
        <f t="shared" si="1"/>
        <v>0</v>
      </c>
      <c r="O21" s="65">
        <f t="shared" si="2"/>
        <v>0</v>
      </c>
      <c r="P21" s="66"/>
    </row>
    <row r="22" spans="1:16">
      <c r="A22" s="68"/>
      <c r="B22" s="69"/>
      <c r="C22" s="70"/>
      <c r="D22" s="68"/>
      <c r="E22" s="68"/>
      <c r="F22" s="68"/>
      <c r="G22" s="68"/>
      <c r="H22" s="110"/>
      <c r="I22" s="66"/>
      <c r="J22" s="108"/>
      <c r="K22" s="66"/>
      <c r="L22" s="66"/>
      <c r="M22" s="64" t="str">
        <f t="shared" si="0"/>
        <v>-</v>
      </c>
      <c r="N22" s="64">
        <f t="shared" si="1"/>
        <v>0</v>
      </c>
      <c r="O22" s="65">
        <f t="shared" si="2"/>
        <v>0</v>
      </c>
      <c r="P22" s="66"/>
    </row>
    <row r="23" spans="1:16">
      <c r="A23" s="68"/>
      <c r="B23" s="69"/>
      <c r="C23" s="70"/>
      <c r="D23" s="68"/>
      <c r="E23" s="68"/>
      <c r="F23" s="68"/>
      <c r="G23" s="68"/>
      <c r="H23" s="110"/>
      <c r="I23" s="66"/>
      <c r="J23" s="108"/>
      <c r="K23" s="66"/>
      <c r="L23" s="66"/>
      <c r="M23" s="64" t="str">
        <f t="shared" si="0"/>
        <v>-</v>
      </c>
      <c r="N23" s="64">
        <f t="shared" si="1"/>
        <v>0</v>
      </c>
      <c r="O23" s="65">
        <f t="shared" si="2"/>
        <v>0</v>
      </c>
      <c r="P23" s="66"/>
    </row>
    <row r="24" spans="1:16">
      <c r="A24" s="68"/>
      <c r="B24" s="69"/>
      <c r="C24" s="70"/>
      <c r="D24" s="68"/>
      <c r="E24" s="68"/>
      <c r="F24" s="68"/>
      <c r="G24" s="68"/>
      <c r="H24" s="110"/>
      <c r="I24" s="66"/>
      <c r="J24" s="108"/>
      <c r="K24" s="66"/>
      <c r="L24" s="66"/>
      <c r="M24" s="64" t="str">
        <f t="shared" si="0"/>
        <v>-</v>
      </c>
      <c r="N24" s="64">
        <f t="shared" si="1"/>
        <v>0</v>
      </c>
      <c r="O24" s="65">
        <f t="shared" si="2"/>
        <v>0</v>
      </c>
      <c r="P24" s="66"/>
    </row>
    <row r="25" spans="1:16">
      <c r="A25" s="68"/>
      <c r="B25" s="69"/>
      <c r="C25" s="70"/>
      <c r="D25" s="68"/>
      <c r="E25" s="68"/>
      <c r="F25" s="68"/>
      <c r="G25" s="68"/>
      <c r="H25" s="110"/>
      <c r="I25" s="66"/>
      <c r="J25" s="108"/>
      <c r="K25" s="66"/>
      <c r="L25" s="66"/>
      <c r="M25" s="64" t="str">
        <f t="shared" si="0"/>
        <v>-</v>
      </c>
      <c r="N25" s="64">
        <f t="shared" si="1"/>
        <v>0</v>
      </c>
      <c r="O25" s="65">
        <f t="shared" si="2"/>
        <v>0</v>
      </c>
      <c r="P25" s="66"/>
    </row>
    <row r="26" spans="1:16">
      <c r="A26" s="68"/>
      <c r="B26" s="69"/>
      <c r="C26" s="70"/>
      <c r="D26" s="68"/>
      <c r="E26" s="68"/>
      <c r="F26" s="68"/>
      <c r="G26" s="68"/>
      <c r="H26" s="110"/>
      <c r="I26" s="66"/>
      <c r="J26" s="108"/>
      <c r="K26" s="66"/>
      <c r="L26" s="66"/>
      <c r="M26" s="64" t="str">
        <f t="shared" si="0"/>
        <v>-</v>
      </c>
      <c r="N26" s="64">
        <f t="shared" si="1"/>
        <v>0</v>
      </c>
      <c r="O26" s="65">
        <f t="shared" si="2"/>
        <v>0</v>
      </c>
      <c r="P26" s="66"/>
    </row>
    <row r="27" spans="1:16">
      <c r="A27" s="68"/>
      <c r="B27" s="69"/>
      <c r="C27" s="70"/>
      <c r="D27" s="68"/>
      <c r="E27" s="68"/>
      <c r="F27" s="68"/>
      <c r="G27" s="68"/>
      <c r="H27" s="110"/>
      <c r="I27" s="66"/>
      <c r="J27" s="108"/>
      <c r="K27" s="66"/>
      <c r="L27" s="66"/>
      <c r="M27" s="64" t="str">
        <f t="shared" si="0"/>
        <v>-</v>
      </c>
      <c r="N27" s="64">
        <f t="shared" si="1"/>
        <v>0</v>
      </c>
      <c r="O27" s="65">
        <f t="shared" si="2"/>
        <v>0</v>
      </c>
      <c r="P27" s="66"/>
    </row>
    <row r="28" spans="1:16">
      <c r="A28" s="68"/>
      <c r="B28" s="69"/>
      <c r="C28" s="70"/>
      <c r="D28" s="68"/>
      <c r="E28" s="68"/>
      <c r="F28" s="68"/>
      <c r="G28" s="68"/>
      <c r="H28" s="110"/>
      <c r="I28" s="66"/>
      <c r="J28" s="108"/>
      <c r="K28" s="66"/>
      <c r="L28" s="66"/>
      <c r="M28" s="64" t="str">
        <f t="shared" si="0"/>
        <v>-</v>
      </c>
      <c r="N28" s="64">
        <f t="shared" si="1"/>
        <v>0</v>
      </c>
      <c r="O28" s="65">
        <f t="shared" si="2"/>
        <v>0</v>
      </c>
      <c r="P28" s="66"/>
    </row>
    <row r="29" spans="1:16">
      <c r="A29" s="68"/>
      <c r="B29" s="69"/>
      <c r="C29" s="70"/>
      <c r="D29" s="68"/>
      <c r="E29" s="68"/>
      <c r="F29" s="68"/>
      <c r="G29" s="68"/>
      <c r="H29" s="110"/>
      <c r="I29" s="66"/>
      <c r="J29" s="108"/>
      <c r="K29" s="66"/>
      <c r="L29" s="66"/>
      <c r="M29" s="64" t="str">
        <f t="shared" si="0"/>
        <v>-</v>
      </c>
      <c r="N29" s="64">
        <f t="shared" si="1"/>
        <v>0</v>
      </c>
      <c r="O29" s="65">
        <f t="shared" si="2"/>
        <v>0</v>
      </c>
      <c r="P29" s="66"/>
    </row>
    <row r="30" spans="1:16">
      <c r="A30" s="68"/>
      <c r="B30" s="69"/>
      <c r="C30" s="70"/>
      <c r="D30" s="68"/>
      <c r="E30" s="68"/>
      <c r="F30" s="68"/>
      <c r="G30" s="68"/>
      <c r="H30" s="110"/>
      <c r="I30" s="66"/>
      <c r="J30" s="108"/>
      <c r="K30" s="66"/>
      <c r="L30" s="66"/>
      <c r="M30" s="64" t="str">
        <f t="shared" si="0"/>
        <v>-</v>
      </c>
      <c r="N30" s="64">
        <f t="shared" si="1"/>
        <v>0</v>
      </c>
      <c r="O30" s="65">
        <f t="shared" si="2"/>
        <v>0</v>
      </c>
      <c r="P30" s="66"/>
    </row>
    <row r="31" spans="1:16">
      <c r="A31" s="68"/>
      <c r="B31" s="69"/>
      <c r="C31" s="70"/>
      <c r="D31" s="68"/>
      <c r="E31" s="68"/>
      <c r="F31" s="68"/>
      <c r="G31" s="68"/>
      <c r="H31" s="110"/>
      <c r="I31" s="66"/>
      <c r="J31" s="108"/>
      <c r="K31" s="66"/>
      <c r="L31" s="66"/>
      <c r="M31" s="64" t="str">
        <f t="shared" si="0"/>
        <v>-</v>
      </c>
      <c r="N31" s="64">
        <f t="shared" si="1"/>
        <v>0</v>
      </c>
      <c r="O31" s="65">
        <f t="shared" si="2"/>
        <v>0</v>
      </c>
      <c r="P31" s="66"/>
    </row>
    <row r="32" spans="1:16">
      <c r="A32" s="68"/>
      <c r="B32" s="69"/>
      <c r="C32" s="70"/>
      <c r="D32" s="68"/>
      <c r="E32" s="68"/>
      <c r="F32" s="68"/>
      <c r="G32" s="68"/>
      <c r="H32" s="110"/>
      <c r="I32" s="66"/>
      <c r="J32" s="108"/>
      <c r="K32" s="66"/>
      <c r="L32" s="66"/>
      <c r="M32" s="64" t="str">
        <f t="shared" si="0"/>
        <v>-</v>
      </c>
      <c r="N32" s="64">
        <f t="shared" si="1"/>
        <v>0</v>
      </c>
      <c r="O32" s="65">
        <f t="shared" si="2"/>
        <v>0</v>
      </c>
      <c r="P32" s="66"/>
    </row>
    <row r="33" spans="1:16">
      <c r="A33" s="68"/>
      <c r="B33" s="69"/>
      <c r="C33" s="70"/>
      <c r="D33" s="68"/>
      <c r="E33" s="68"/>
      <c r="F33" s="68"/>
      <c r="G33" s="68"/>
      <c r="H33" s="110"/>
      <c r="I33" s="66"/>
      <c r="J33" s="108"/>
      <c r="K33" s="66"/>
      <c r="L33" s="66"/>
      <c r="M33" s="64" t="str">
        <f t="shared" si="0"/>
        <v>-</v>
      </c>
      <c r="N33" s="64">
        <f t="shared" si="1"/>
        <v>0</v>
      </c>
      <c r="O33" s="65">
        <f t="shared" si="2"/>
        <v>0</v>
      </c>
      <c r="P33" s="66"/>
    </row>
    <row r="34" spans="1:16">
      <c r="A34" s="68"/>
      <c r="B34" s="69"/>
      <c r="C34" s="70"/>
      <c r="D34" s="68"/>
      <c r="E34" s="68"/>
      <c r="F34" s="68"/>
      <c r="G34" s="68"/>
      <c r="H34" s="110"/>
      <c r="I34" s="66"/>
      <c r="J34" s="108"/>
      <c r="K34" s="66"/>
      <c r="L34" s="66"/>
      <c r="M34" s="64" t="str">
        <f t="shared" si="0"/>
        <v>-</v>
      </c>
      <c r="N34" s="64">
        <f t="shared" si="1"/>
        <v>0</v>
      </c>
      <c r="O34" s="65">
        <f t="shared" si="2"/>
        <v>0</v>
      </c>
      <c r="P34" s="66"/>
    </row>
    <row r="35" spans="1:16">
      <c r="A35" s="68"/>
      <c r="B35" s="69"/>
      <c r="C35" s="70"/>
      <c r="D35" s="68"/>
      <c r="E35" s="68"/>
      <c r="F35" s="68"/>
      <c r="G35" s="68"/>
      <c r="H35" s="110"/>
      <c r="I35" s="66"/>
      <c r="J35" s="108"/>
      <c r="K35" s="66"/>
      <c r="L35" s="66"/>
      <c r="M35" s="64" t="str">
        <f t="shared" si="0"/>
        <v>-</v>
      </c>
      <c r="N35" s="64">
        <f t="shared" si="1"/>
        <v>0</v>
      </c>
      <c r="O35" s="65">
        <f t="shared" si="2"/>
        <v>0</v>
      </c>
      <c r="P35" s="66"/>
    </row>
    <row r="36" spans="1:16">
      <c r="A36" s="68"/>
      <c r="B36" s="69"/>
      <c r="C36" s="70"/>
      <c r="D36" s="68"/>
      <c r="E36" s="68"/>
      <c r="F36" s="68"/>
      <c r="G36" s="68"/>
      <c r="H36" s="110"/>
      <c r="I36" s="66"/>
      <c r="J36" s="108"/>
      <c r="K36" s="66"/>
      <c r="L36" s="66"/>
      <c r="M36" s="64" t="str">
        <f t="shared" si="0"/>
        <v>-</v>
      </c>
      <c r="N36" s="64">
        <f t="shared" si="1"/>
        <v>0</v>
      </c>
      <c r="O36" s="65">
        <f t="shared" si="2"/>
        <v>0</v>
      </c>
      <c r="P36" s="66"/>
    </row>
    <row r="37" spans="1:16">
      <c r="A37" s="68"/>
      <c r="B37" s="69"/>
      <c r="C37" s="70"/>
      <c r="D37" s="68"/>
      <c r="E37" s="68"/>
      <c r="F37" s="68"/>
      <c r="G37" s="68"/>
      <c r="H37" s="110"/>
      <c r="I37" s="66"/>
      <c r="J37" s="108"/>
      <c r="K37" s="66"/>
      <c r="L37" s="66"/>
      <c r="M37" s="64" t="str">
        <f t="shared" si="0"/>
        <v>-</v>
      </c>
      <c r="N37" s="64">
        <f t="shared" si="1"/>
        <v>0</v>
      </c>
      <c r="O37" s="65">
        <f t="shared" si="2"/>
        <v>0</v>
      </c>
      <c r="P37" s="66"/>
    </row>
    <row r="38" spans="1:16">
      <c r="A38" s="68"/>
      <c r="B38" s="69"/>
      <c r="C38" s="70"/>
      <c r="D38" s="68"/>
      <c r="E38" s="68"/>
      <c r="F38" s="68"/>
      <c r="G38" s="68"/>
      <c r="H38" s="110"/>
      <c r="I38" s="66"/>
      <c r="J38" s="108"/>
      <c r="K38" s="66"/>
      <c r="L38" s="66"/>
      <c r="M38" s="64" t="str">
        <f t="shared" si="0"/>
        <v>-</v>
      </c>
      <c r="N38" s="64">
        <f t="shared" si="1"/>
        <v>0</v>
      </c>
      <c r="O38" s="65">
        <f t="shared" si="2"/>
        <v>0</v>
      </c>
      <c r="P38" s="66"/>
    </row>
    <row r="39" spans="1:16">
      <c r="A39" s="68"/>
      <c r="B39" s="69"/>
      <c r="C39" s="70"/>
      <c r="D39" s="68"/>
      <c r="E39" s="68"/>
      <c r="F39" s="68"/>
      <c r="G39" s="68"/>
      <c r="H39" s="110"/>
      <c r="I39" s="66"/>
      <c r="J39" s="108"/>
      <c r="K39" s="66"/>
      <c r="L39" s="66"/>
      <c r="M39" s="64" t="str">
        <f t="shared" si="0"/>
        <v>-</v>
      </c>
      <c r="N39" s="64">
        <f t="shared" si="1"/>
        <v>0</v>
      </c>
      <c r="O39" s="65">
        <f t="shared" si="2"/>
        <v>0</v>
      </c>
      <c r="P39" s="66"/>
    </row>
    <row r="40" spans="1:16">
      <c r="A40" s="68"/>
      <c r="B40" s="69"/>
      <c r="C40" s="70"/>
      <c r="D40" s="68"/>
      <c r="E40" s="68"/>
      <c r="F40" s="68"/>
      <c r="G40" s="68"/>
      <c r="H40" s="110"/>
      <c r="I40" s="66"/>
      <c r="J40" s="108"/>
      <c r="K40" s="66"/>
      <c r="L40" s="66"/>
      <c r="M40" s="64" t="str">
        <f t="shared" si="0"/>
        <v>-</v>
      </c>
      <c r="N40" s="64">
        <f t="shared" si="1"/>
        <v>0</v>
      </c>
      <c r="O40" s="65">
        <f t="shared" si="2"/>
        <v>0</v>
      </c>
      <c r="P40" s="66"/>
    </row>
    <row r="41" spans="1:16">
      <c r="A41" s="68"/>
      <c r="B41" s="69"/>
      <c r="C41" s="70"/>
      <c r="D41" s="68"/>
      <c r="E41" s="68"/>
      <c r="F41" s="68"/>
      <c r="G41" s="68"/>
      <c r="H41" s="110"/>
      <c r="I41" s="66"/>
      <c r="J41" s="108"/>
      <c r="K41" s="66"/>
      <c r="L41" s="66"/>
      <c r="M41" s="64" t="str">
        <f t="shared" si="0"/>
        <v>-</v>
      </c>
      <c r="N41" s="64">
        <f t="shared" si="1"/>
        <v>0</v>
      </c>
      <c r="O41" s="65">
        <f t="shared" si="2"/>
        <v>0</v>
      </c>
      <c r="P41" s="66"/>
    </row>
    <row r="42" spans="1:16">
      <c r="A42" s="68"/>
      <c r="B42" s="69"/>
      <c r="C42" s="70"/>
      <c r="D42" s="68"/>
      <c r="E42" s="68"/>
      <c r="F42" s="68"/>
      <c r="G42" s="68"/>
      <c r="H42" s="110"/>
      <c r="I42" s="66"/>
      <c r="J42" s="108"/>
      <c r="K42" s="66"/>
      <c r="L42" s="66"/>
      <c r="M42" s="64" t="str">
        <f t="shared" si="0"/>
        <v>-</v>
      </c>
      <c r="N42" s="64">
        <f t="shared" si="1"/>
        <v>0</v>
      </c>
      <c r="O42" s="65">
        <f t="shared" si="2"/>
        <v>0</v>
      </c>
      <c r="P42" s="66"/>
    </row>
    <row r="43" spans="1:16">
      <c r="A43" s="68"/>
      <c r="B43" s="69"/>
      <c r="C43" s="70"/>
      <c r="D43" s="68"/>
      <c r="E43" s="68"/>
      <c r="F43" s="68"/>
      <c r="G43" s="68"/>
      <c r="H43" s="110"/>
      <c r="I43" s="66"/>
      <c r="J43" s="108"/>
      <c r="K43" s="66"/>
      <c r="L43" s="66"/>
      <c r="M43" s="64" t="str">
        <f t="shared" si="0"/>
        <v>-</v>
      </c>
      <c r="N43" s="64">
        <f t="shared" si="1"/>
        <v>0</v>
      </c>
      <c r="O43" s="65">
        <f t="shared" si="2"/>
        <v>0</v>
      </c>
      <c r="P43" s="66"/>
    </row>
    <row r="44" spans="1:16">
      <c r="A44" s="68"/>
      <c r="B44" s="69"/>
      <c r="C44" s="70"/>
      <c r="D44" s="68"/>
      <c r="E44" s="68"/>
      <c r="F44" s="68"/>
      <c r="G44" s="68"/>
      <c r="H44" s="110"/>
      <c r="I44" s="66"/>
      <c r="J44" s="108"/>
      <c r="K44" s="66"/>
      <c r="L44" s="66"/>
      <c r="M44" s="64" t="str">
        <f t="shared" si="0"/>
        <v>-</v>
      </c>
      <c r="N44" s="64">
        <f t="shared" si="1"/>
        <v>0</v>
      </c>
      <c r="O44" s="65">
        <f t="shared" si="2"/>
        <v>0</v>
      </c>
      <c r="P44" s="66"/>
    </row>
    <row r="45" spans="1:16">
      <c r="A45" s="68"/>
      <c r="B45" s="69"/>
      <c r="C45" s="70"/>
      <c r="D45" s="68"/>
      <c r="E45" s="68"/>
      <c r="F45" s="68"/>
      <c r="G45" s="68"/>
      <c r="H45" s="110"/>
      <c r="I45" s="66"/>
      <c r="J45" s="108"/>
      <c r="K45" s="66"/>
      <c r="L45" s="66"/>
      <c r="M45" s="64" t="str">
        <f t="shared" si="0"/>
        <v>-</v>
      </c>
      <c r="N45" s="64">
        <f t="shared" si="1"/>
        <v>0</v>
      </c>
      <c r="O45" s="65">
        <f t="shared" si="2"/>
        <v>0</v>
      </c>
      <c r="P45" s="66"/>
    </row>
    <row r="46" spans="1:16">
      <c r="A46" s="68"/>
      <c r="B46" s="69"/>
      <c r="C46" s="70"/>
      <c r="D46" s="68"/>
      <c r="E46" s="68"/>
      <c r="F46" s="68"/>
      <c r="G46" s="68"/>
      <c r="H46" s="110"/>
      <c r="I46" s="66"/>
      <c r="J46" s="108"/>
      <c r="K46" s="66"/>
      <c r="L46" s="66"/>
      <c r="M46" s="64" t="str">
        <f t="shared" si="0"/>
        <v>-</v>
      </c>
      <c r="N46" s="64">
        <f t="shared" si="1"/>
        <v>0</v>
      </c>
      <c r="O46" s="65">
        <f t="shared" si="2"/>
        <v>0</v>
      </c>
      <c r="P46" s="66"/>
    </row>
    <row r="47" spans="1:16">
      <c r="A47" s="68"/>
      <c r="B47" s="69"/>
      <c r="C47" s="70"/>
      <c r="D47" s="68"/>
      <c r="E47" s="68"/>
      <c r="F47" s="68"/>
      <c r="G47" s="68"/>
      <c r="H47" s="110"/>
      <c r="I47" s="66"/>
      <c r="J47" s="108"/>
      <c r="K47" s="66"/>
      <c r="L47" s="66"/>
      <c r="M47" s="64" t="str">
        <f t="shared" si="0"/>
        <v>-</v>
      </c>
      <c r="N47" s="64">
        <f t="shared" si="1"/>
        <v>0</v>
      </c>
      <c r="O47" s="65">
        <f t="shared" si="2"/>
        <v>0</v>
      </c>
      <c r="P47" s="66"/>
    </row>
    <row r="48" spans="1:16">
      <c r="A48" s="68"/>
      <c r="B48" s="69"/>
      <c r="C48" s="70"/>
      <c r="D48" s="68"/>
      <c r="E48" s="68"/>
      <c r="F48" s="68"/>
      <c r="G48" s="68"/>
      <c r="H48" s="110"/>
      <c r="I48" s="66"/>
      <c r="J48" s="108"/>
      <c r="K48" s="66"/>
      <c r="L48" s="66"/>
      <c r="M48" s="64" t="str">
        <f t="shared" si="0"/>
        <v>-</v>
      </c>
      <c r="N48" s="64">
        <f t="shared" si="1"/>
        <v>0</v>
      </c>
      <c r="O48" s="65">
        <f t="shared" si="2"/>
        <v>0</v>
      </c>
      <c r="P48" s="66"/>
    </row>
    <row r="49" spans="1:16">
      <c r="A49" s="68"/>
      <c r="B49" s="69"/>
      <c r="C49" s="70"/>
      <c r="D49" s="68"/>
      <c r="E49" s="68"/>
      <c r="F49" s="68"/>
      <c r="G49" s="68"/>
      <c r="H49" s="110"/>
      <c r="I49" s="66"/>
      <c r="J49" s="108"/>
      <c r="K49" s="66"/>
      <c r="L49" s="66"/>
      <c r="M49" s="64" t="str">
        <f t="shared" si="0"/>
        <v>-</v>
      </c>
      <c r="N49" s="64">
        <f t="shared" si="1"/>
        <v>0</v>
      </c>
      <c r="O49" s="65">
        <f t="shared" si="2"/>
        <v>0</v>
      </c>
      <c r="P49" s="66"/>
    </row>
    <row r="50" spans="1:16">
      <c r="A50" s="68"/>
      <c r="B50" s="69"/>
      <c r="C50" s="70"/>
      <c r="D50" s="68"/>
      <c r="E50" s="68"/>
      <c r="F50" s="68"/>
      <c r="G50" s="68"/>
      <c r="H50" s="110"/>
      <c r="I50" s="66"/>
      <c r="J50" s="108"/>
      <c r="K50" s="66"/>
      <c r="L50" s="66"/>
      <c r="M50" s="64" t="str">
        <f t="shared" si="0"/>
        <v>-</v>
      </c>
      <c r="N50" s="64">
        <f t="shared" si="1"/>
        <v>0</v>
      </c>
      <c r="O50" s="65">
        <f t="shared" si="2"/>
        <v>0</v>
      </c>
      <c r="P50" s="66"/>
    </row>
    <row r="51" spans="1:16">
      <c r="A51" s="68"/>
      <c r="B51" s="69"/>
      <c r="C51" s="70"/>
      <c r="D51" s="68"/>
      <c r="E51" s="68"/>
      <c r="F51" s="68"/>
      <c r="G51" s="68"/>
      <c r="H51" s="110"/>
      <c r="I51" s="66"/>
      <c r="J51" s="108"/>
      <c r="K51" s="66"/>
      <c r="L51" s="66"/>
      <c r="M51" s="64" t="str">
        <f t="shared" si="0"/>
        <v>-</v>
      </c>
      <c r="N51" s="64">
        <f t="shared" si="1"/>
        <v>0</v>
      </c>
      <c r="O51" s="65">
        <f t="shared" si="2"/>
        <v>0</v>
      </c>
      <c r="P51" s="66"/>
    </row>
    <row r="52" spans="1:16">
      <c r="A52" s="68"/>
      <c r="B52" s="69"/>
      <c r="C52" s="70"/>
      <c r="D52" s="68"/>
      <c r="E52" s="68"/>
      <c r="F52" s="68"/>
      <c r="G52" s="68"/>
      <c r="H52" s="110"/>
      <c r="I52" s="66"/>
      <c r="J52" s="108"/>
      <c r="K52" s="66"/>
      <c r="L52" s="66"/>
      <c r="M52" s="64" t="str">
        <f t="shared" si="0"/>
        <v>-</v>
      </c>
      <c r="N52" s="64">
        <f t="shared" si="1"/>
        <v>0</v>
      </c>
      <c r="O52" s="65">
        <f t="shared" si="2"/>
        <v>0</v>
      </c>
      <c r="P52" s="66"/>
    </row>
    <row r="53" spans="1:16">
      <c r="A53" s="68"/>
      <c r="B53" s="69"/>
      <c r="C53" s="70"/>
      <c r="D53" s="68"/>
      <c r="E53" s="68"/>
      <c r="F53" s="68"/>
      <c r="G53" s="68"/>
      <c r="H53" s="110"/>
      <c r="I53" s="66"/>
      <c r="J53" s="108"/>
      <c r="K53" s="66"/>
      <c r="L53" s="66"/>
      <c r="M53" s="64" t="str">
        <f t="shared" si="0"/>
        <v>-</v>
      </c>
      <c r="N53" s="64">
        <f t="shared" si="1"/>
        <v>0</v>
      </c>
      <c r="O53" s="65">
        <f t="shared" si="2"/>
        <v>0</v>
      </c>
      <c r="P53" s="66"/>
    </row>
    <row r="54" spans="1:16">
      <c r="A54" s="13"/>
      <c r="B54" s="15" t="s">
        <v>56</v>
      </c>
      <c r="C54" s="13"/>
      <c r="D54" s="13"/>
      <c r="E54" s="13"/>
      <c r="F54" s="13"/>
      <c r="G54" s="13"/>
      <c r="H54" s="13"/>
      <c r="I54" s="14"/>
      <c r="J54" s="109"/>
      <c r="K54" s="14"/>
      <c r="L54" s="14"/>
      <c r="M54" s="14"/>
      <c r="N54" s="14"/>
      <c r="O54" s="74">
        <f>SUM(O9:O53)</f>
        <v>0</v>
      </c>
      <c r="P54" s="75"/>
    </row>
    <row r="55" spans="1:16">
      <c r="B55" s="11"/>
      <c r="I55" s="12"/>
      <c r="K55" s="12"/>
      <c r="L55" s="12"/>
      <c r="M55" s="12"/>
      <c r="N55" s="12"/>
      <c r="O55" s="12"/>
    </row>
    <row r="56" spans="1:16">
      <c r="B56" s="11"/>
      <c r="I56" s="12"/>
      <c r="K56" s="12"/>
      <c r="L56" s="12"/>
      <c r="M56" s="12"/>
      <c r="N56" s="12"/>
      <c r="O56" s="12"/>
    </row>
    <row r="57" spans="1:16">
      <c r="B57" s="11"/>
    </row>
  </sheetData>
  <sheetProtection algorithmName="SHA-512" hashValue="jo8IykNohmJxwxHYZNS4/MioY9ml+R0MrFjhVAaWhK7fR8cqRfAdB7cAyMKpxv5wGsKFQe2wp7UaAY14nUZDIQ==" saltValue="XTn67dgWj1678EhMyAN/JQ==" spinCount="100000" sheet="1" objects="1" scenarios="1"/>
  <mergeCells count="16">
    <mergeCell ref="D3:F3"/>
    <mergeCell ref="J7:L7"/>
    <mergeCell ref="A7:A8"/>
    <mergeCell ref="B7:B8"/>
    <mergeCell ref="C7:C8"/>
    <mergeCell ref="D7:D8"/>
    <mergeCell ref="E7:E8"/>
    <mergeCell ref="F7:F8"/>
    <mergeCell ref="G7:G8"/>
    <mergeCell ref="H7:H8"/>
    <mergeCell ref="I7:I8"/>
    <mergeCell ref="M7:M8"/>
    <mergeCell ref="N7:N8"/>
    <mergeCell ref="O7:O8"/>
    <mergeCell ref="P7:P8"/>
    <mergeCell ref="H3:I3"/>
  </mergeCells>
  <dataValidations count="10">
    <dataValidation type="list" allowBlank="1" showInputMessage="1" showErrorMessage="1" sqref="B55:B1048576" xr:uid="{1F6DA565-90A3-304B-9533-37A42DAE2CC2}">
      <formula1>"Kühl- und Gefrierschränke,Induktions-Kochfelder,Geschirrspüler, Waschmaschine EFH, Waschmaschine für Gemeinschaftswaschküche,Tumbler,Komfort-Ventilatoren,TVs"</formula1>
    </dataValidation>
    <dataValidation allowBlank="1" showInputMessage="1" showErrorMessage="1" promptTitle="Wird berechnet" prompt="Bitte nicht überschreiben" sqref="N9:N53 O9:O54" xr:uid="{8EAAC135-4B92-FB4A-B351-7CE93C8E6380}"/>
    <dataValidation allowBlank="1" showInputMessage="1" showErrorMessage="1" promptTitle="Format" prompt="TT.MM.JJJJ" sqref="H9:H53" xr:uid="{8E0DBF38-6000-3741-8E05-5D5289F7CFB2}"/>
    <dataValidation allowBlank="1" showInputMessage="1" showErrorMessage="1" prompt="Auf ganze Franken runden" sqref="I9:I53 M9:M53" xr:uid="{4AEA0F22-421C-3645-9D34-36B166F05B8A}"/>
    <dataValidation allowBlank="1" showInputMessage="1" showErrorMessage="1" promptTitle="Energieeffizienzklasse" prompt="Siehe www.topten.ch" sqref="G9:G53" xr:uid="{92F2CEB9-C90F-DD49-BF6B-163E26578C2B}"/>
    <dataValidation type="list" allowBlank="1" showInputMessage="1" showErrorMessage="1" errorTitle="Gerätekategorie " error="Bitte aus der Liste auswählen. Andere Kategorien sind unzulässig." promptTitle="Gerätekategorie" prompt="Bitte aus der Liste (Drop-Down Menu) auswählen." sqref="B9:B53" xr:uid="{506545B0-20F5-9C41-9041-869347C4DEDA}">
      <formula1>Kategorien</formula1>
    </dataValidation>
    <dataValidation allowBlank="1" showInputMessage="1" showErrorMessage="1" promptTitle="Förderberechtigung" prompt="Das Modell muss auf www.topten.ch gelistet sein." sqref="F9:F53" xr:uid="{955D806F-E45C-D64D-AB16-321D409456E2}"/>
    <dataValidation allowBlank="1" showInputMessage="1" showErrorMessage="1" prompt="PLZ muss im ewz-Gebiet liegen." sqref="J9:J53" xr:uid="{8E707DBE-9BC3-9B4A-AECE-C68EFE9F0265}"/>
    <dataValidation allowBlank="1" showInputMessage="1" showErrorMessage="1" prompt="Ortschaft muss im ewz-Gebiet liegen." sqref="K9:K53" xr:uid="{5E32079D-BB8C-9549-A2F3-434EC45762F3}"/>
    <dataValidation allowBlank="1" showInputMessage="1" showErrorMessage="1" prompt="Strasse, Hausnummer" sqref="L9:L53" xr:uid="{366ED7C9-E85F-3040-A256-14CD30691586}"/>
  </dataValidations>
  <pageMargins left="0.5997474747474747" right="0.52609427609427606" top="0.78740157499999996" bottom="0.78740157499999996"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errorTitle="Ersatz-/Neuanschaffung" error="Bitte aus der Liste (Drop-Down Menu) auswählen." promptTitle="Ersatz-/Neuanschaffung" prompt="Ersetzt eingereichtes Gerät ein altes Gerät oder wurde es neu angeschafft?" xr:uid="{A8BCD331-822B-F04B-93BA-44858AC347A3}">
          <x14:formula1>
            <xm:f>Beiträge!$A$25:$A$26</xm:f>
          </x14:formula1>
          <xm:sqref>C9:C53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CB58-BC08-EC40-B54E-D8691EF8822D}">
  <dimension ref="A1:D26"/>
  <sheetViews>
    <sheetView topLeftCell="A5" zoomScaleNormal="100" workbookViewId="0">
      <selection activeCell="G11" sqref="G11"/>
    </sheetView>
  </sheetViews>
  <sheetFormatPr defaultColWidth="10.83203125" defaultRowHeight="17.5"/>
  <cols>
    <col min="1" max="1" width="36.33203125" style="16" customWidth="1"/>
    <col min="2" max="2" width="23.6640625" style="16" customWidth="1"/>
    <col min="3" max="16384" width="10.83203125" style="16"/>
  </cols>
  <sheetData>
    <row r="1" spans="1:4" s="5" customFormat="1" ht="24" customHeight="1">
      <c r="A1" s="9" t="s">
        <v>36</v>
      </c>
      <c r="B1" s="8"/>
      <c r="C1" s="8"/>
      <c r="D1" s="8"/>
    </row>
    <row r="2" spans="1:4">
      <c r="A2" s="29" t="s">
        <v>84</v>
      </c>
      <c r="B2" s="29"/>
    </row>
    <row r="3" spans="1:4">
      <c r="A3" s="29"/>
      <c r="B3" s="29"/>
    </row>
    <row r="4" spans="1:4">
      <c r="A4" s="29" t="s">
        <v>44</v>
      </c>
      <c r="B4" s="30">
        <v>0.3</v>
      </c>
    </row>
    <row r="5" spans="1:4" ht="18" thickBot="1">
      <c r="A5" s="29"/>
      <c r="B5" s="29"/>
    </row>
    <row r="6" spans="1:4" ht="36.5" thickBot="1">
      <c r="A6" s="31" t="s">
        <v>28</v>
      </c>
      <c r="B6" s="32" t="s">
        <v>78</v>
      </c>
    </row>
    <row r="7" spans="1:4" ht="18.5" thickTop="1" thickBot="1">
      <c r="A7" s="39" t="s">
        <v>72</v>
      </c>
      <c r="B7" s="40">
        <v>100</v>
      </c>
    </row>
    <row r="8" spans="1:4" ht="18.5" thickTop="1" thickBot="1">
      <c r="A8" s="41" t="s">
        <v>121</v>
      </c>
      <c r="B8" s="40">
        <v>100</v>
      </c>
    </row>
    <row r="9" spans="1:4" ht="18.5" thickTop="1" thickBot="1">
      <c r="A9" s="41" t="s">
        <v>122</v>
      </c>
      <c r="B9" s="40">
        <v>100</v>
      </c>
    </row>
    <row r="10" spans="1:4" ht="18" thickBot="1">
      <c r="A10" s="41" t="s">
        <v>123</v>
      </c>
      <c r="B10" s="99">
        <v>100</v>
      </c>
    </row>
    <row r="11" spans="1:4" ht="18" thickBot="1">
      <c r="A11" s="42" t="s">
        <v>29</v>
      </c>
      <c r="B11" s="43">
        <v>25</v>
      </c>
    </row>
    <row r="12" spans="1:4" ht="18" thickBot="1">
      <c r="A12" s="42" t="s">
        <v>81</v>
      </c>
      <c r="B12" s="43">
        <v>25</v>
      </c>
    </row>
    <row r="13" spans="1:4" ht="18" thickBot="1">
      <c r="A13" s="42" t="s">
        <v>30</v>
      </c>
      <c r="B13" s="43">
        <v>100</v>
      </c>
    </row>
    <row r="14" spans="1:4" ht="18" thickBot="1">
      <c r="A14" s="42" t="s">
        <v>31</v>
      </c>
      <c r="B14" s="43">
        <v>100</v>
      </c>
    </row>
    <row r="15" spans="1:4" ht="18" thickBot="1">
      <c r="A15" s="42" t="s">
        <v>32</v>
      </c>
      <c r="B15" s="43">
        <v>250</v>
      </c>
    </row>
    <row r="16" spans="1:4" ht="18" thickBot="1">
      <c r="A16" s="42" t="s">
        <v>82</v>
      </c>
      <c r="B16" s="43">
        <v>100</v>
      </c>
    </row>
    <row r="17" spans="1:2" ht="18" thickBot="1">
      <c r="A17" s="42" t="s">
        <v>83</v>
      </c>
      <c r="B17" s="43">
        <v>100</v>
      </c>
    </row>
    <row r="18" spans="1:2" ht="18" thickBot="1">
      <c r="A18" s="42" t="s">
        <v>60</v>
      </c>
      <c r="B18" s="43">
        <v>800</v>
      </c>
    </row>
    <row r="19" spans="1:2" ht="18" thickBot="1">
      <c r="A19" s="42" t="s">
        <v>33</v>
      </c>
      <c r="B19" s="43">
        <v>20</v>
      </c>
    </row>
    <row r="20" spans="1:2" ht="18" thickBot="1">
      <c r="A20" s="42" t="s">
        <v>77</v>
      </c>
      <c r="B20" s="43">
        <v>200</v>
      </c>
    </row>
    <row r="21" spans="1:2" ht="18" thickBot="1">
      <c r="A21" s="42" t="s">
        <v>34</v>
      </c>
      <c r="B21" s="43">
        <v>40</v>
      </c>
    </row>
    <row r="22" spans="1:2">
      <c r="A22" s="29"/>
      <c r="B22" s="29"/>
    </row>
    <row r="23" spans="1:2">
      <c r="A23" s="29" t="s">
        <v>35</v>
      </c>
      <c r="B23" s="29"/>
    </row>
    <row r="25" spans="1:2">
      <c r="A25" s="16" t="s">
        <v>106</v>
      </c>
    </row>
    <row r="26" spans="1:2">
      <c r="A26" s="16" t="s">
        <v>105</v>
      </c>
    </row>
  </sheetData>
  <sheetProtection algorithmName="SHA-512" hashValue="qKC/NzMhDw1rWMj+1DMmaScRwioQpRBs9Q/hZKTAxXAGeOcLya2mpLZRO92DSoSVfeSSjgXc2e6nT3BcoQOC1A==" saltValue="uh215BDLgk3AhFYlKWpk+g==" spinCount="100000" sheet="1" objects="1" scenarios="1"/>
  <pageMargins left="0.7" right="0.7" top="0.78740157499999996" bottom="0.78740157499999996"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D023C-B9D5-E246-B266-348AF40CE121}">
  <dimension ref="A1:B33"/>
  <sheetViews>
    <sheetView topLeftCell="A5" zoomScaleNormal="100" zoomScaleSheetLayoutView="100" workbookViewId="0">
      <selection activeCell="G11" sqref="G11"/>
    </sheetView>
  </sheetViews>
  <sheetFormatPr defaultColWidth="10.6640625" defaultRowHeight="15.5"/>
  <cols>
    <col min="1" max="1" width="31.1640625" customWidth="1"/>
    <col min="2" max="2" width="43.5" customWidth="1"/>
  </cols>
  <sheetData>
    <row r="1" spans="1:2">
      <c r="A1" s="1"/>
      <c r="B1" s="1"/>
    </row>
    <row r="2" spans="1:2">
      <c r="A2" s="1"/>
      <c r="B2" s="1"/>
    </row>
    <row r="3" spans="1:2">
      <c r="A3" s="17"/>
      <c r="B3" s="1"/>
    </row>
    <row r="4" spans="1:2">
      <c r="A4" s="1"/>
      <c r="B4" s="18"/>
    </row>
    <row r="5" spans="1:2">
      <c r="A5" s="1"/>
      <c r="B5" s="18" t="s">
        <v>37</v>
      </c>
    </row>
    <row r="6" spans="1:2">
      <c r="A6" s="1"/>
      <c r="B6" s="18" t="s">
        <v>79</v>
      </c>
    </row>
    <row r="7" spans="1:2">
      <c r="A7" s="1"/>
      <c r="B7" s="18" t="s">
        <v>80</v>
      </c>
    </row>
    <row r="8" spans="1:2">
      <c r="A8" s="1" t="str">
        <f>Gesuchsteller!B5</f>
        <v>Firma</v>
      </c>
      <c r="B8" s="1"/>
    </row>
    <row r="9" spans="1:2">
      <c r="A9" s="7" t="str">
        <f>Gesuchsteller!B10</f>
        <v>Name</v>
      </c>
      <c r="B9" s="1"/>
    </row>
    <row r="10" spans="1:2">
      <c r="A10" s="7" t="str">
        <f>Gesuchsteller!B11</f>
        <v>Musterstrasse</v>
      </c>
      <c r="B10" s="1"/>
    </row>
    <row r="11" spans="1:2">
      <c r="A11" s="7">
        <f>Gesuchsteller!B12</f>
        <v>8001</v>
      </c>
      <c r="B11" s="1"/>
    </row>
    <row r="12" spans="1:2">
      <c r="A12" s="1"/>
      <c r="B12" s="34">
        <f ca="1">TODAY()</f>
        <v>46064</v>
      </c>
    </row>
    <row r="13" spans="1:2">
      <c r="A13" s="28"/>
      <c r="B13" s="1"/>
    </row>
    <row r="14" spans="1:2">
      <c r="B14" s="1"/>
    </row>
    <row r="15" spans="1:2">
      <c r="A15" s="1"/>
      <c r="B15" s="1"/>
    </row>
    <row r="16" spans="1:2">
      <c r="A16" s="19" t="s">
        <v>54</v>
      </c>
      <c r="B16" s="20"/>
    </row>
    <row r="17" spans="1:2">
      <c r="A17" s="1"/>
      <c r="B17" s="21"/>
    </row>
    <row r="18" spans="1:2">
      <c r="A18" s="1" t="s">
        <v>42</v>
      </c>
      <c r="B18" s="21">
        <f>Förderantrag!O54</f>
        <v>0</v>
      </c>
    </row>
    <row r="19" spans="1:2">
      <c r="A19" s="20" t="str">
        <f>IF(Gesuchsteller!B6="Ja","MWST 8.1%","MWST-frei")</f>
        <v>MWST 8.1%</v>
      </c>
      <c r="B19" s="24">
        <f>IF(Gesuchsteller!B6="Ja",0.081*B18,0)</f>
        <v>0</v>
      </c>
    </row>
    <row r="20" spans="1:2">
      <c r="A20" s="1"/>
      <c r="B20" s="21"/>
    </row>
    <row r="21" spans="1:2" s="27" customFormat="1" ht="16" thickBot="1">
      <c r="A21" s="25" t="str">
        <f>IF(Gesuchsteller!B6="Ja","Förderbeitrag inkl. MWST","Förderbeitrag MWST-frei")</f>
        <v>Förderbeitrag inkl. MWST</v>
      </c>
      <c r="B21" s="26">
        <f>B18+B19</f>
        <v>0</v>
      </c>
    </row>
    <row r="22" spans="1:2" ht="16" thickTop="1">
      <c r="A22" s="1"/>
      <c r="B22" s="1"/>
    </row>
    <row r="23" spans="1:2">
      <c r="A23" s="17" t="s">
        <v>8</v>
      </c>
      <c r="B23" s="1"/>
    </row>
    <row r="24" spans="1:2">
      <c r="A24" s="17"/>
      <c r="B24" s="1"/>
    </row>
    <row r="25" spans="1:2">
      <c r="A25" s="22" t="s">
        <v>9</v>
      </c>
      <c r="B25" s="22" t="str">
        <f>Gesuchsteller!B19</f>
        <v>Vorname Nachname</v>
      </c>
    </row>
    <row r="26" spans="1:2">
      <c r="A26" s="22" t="s">
        <v>10</v>
      </c>
      <c r="B26" s="22" t="str">
        <f>Gesuchsteller!B20</f>
        <v>Bank</v>
      </c>
    </row>
    <row r="27" spans="1:2">
      <c r="A27" s="22" t="s">
        <v>11</v>
      </c>
      <c r="B27" s="22" t="str">
        <f>Gesuchsteller!B21</f>
        <v>CH</v>
      </c>
    </row>
    <row r="28" spans="1:2">
      <c r="A28" s="22" t="s">
        <v>12</v>
      </c>
      <c r="B28" s="22" t="str">
        <f>Gesuchsteller!B21</f>
        <v>CH</v>
      </c>
    </row>
    <row r="29" spans="1:2">
      <c r="A29" s="22" t="s">
        <v>38</v>
      </c>
      <c r="B29" s="22" t="str">
        <f>Gesuchsteller!B22</f>
        <v>ewz-Förderbeitrag</v>
      </c>
    </row>
    <row r="30" spans="1:2">
      <c r="A30" s="22" t="s">
        <v>7</v>
      </c>
      <c r="B30" s="22" t="str">
        <f>Gesuchsteller!B7</f>
        <v>CHE-</v>
      </c>
    </row>
    <row r="31" spans="1:2">
      <c r="A31" s="22"/>
      <c r="B31" s="22"/>
    </row>
    <row r="32" spans="1:2">
      <c r="A32" s="23"/>
      <c r="B32" s="22"/>
    </row>
    <row r="33" spans="1:2">
      <c r="A33" s="33"/>
      <c r="B33" s="33"/>
    </row>
  </sheetData>
  <sheetProtection algorithmName="SHA-512" hashValue="X91kjVK5+0YSEZdbgpAEToBwU0yzUTludNT1QRbj5oxTbr9ks77/r7yx/P15UDT09F16RJn36XvpizofbCuSIw==" saltValue="WozY78oB8SOnwEP0j+46RQ==" spinCount="100000" sheet="1" objects="1" scenarios="1"/>
  <pageMargins left="0.84722222222222221" right="0.7" top="0.78740157499999996" bottom="0.78740157499999996"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C405-512F-DF4C-A72E-DB34E444CF86}">
  <dimension ref="A2:AV49"/>
  <sheetViews>
    <sheetView workbookViewId="0">
      <selection activeCell="G11" sqref="G11"/>
    </sheetView>
  </sheetViews>
  <sheetFormatPr defaultColWidth="10.6640625" defaultRowHeight="15.5"/>
  <cols>
    <col min="2" max="2" width="12.5" customWidth="1"/>
    <col min="9" max="9" width="18" style="111" customWidth="1"/>
    <col min="10" max="10" width="20.1640625" customWidth="1"/>
    <col min="20" max="20" width="10.83203125" style="114"/>
    <col min="29" max="29" width="24.5" customWidth="1"/>
    <col min="30" max="30" width="19" customWidth="1"/>
    <col min="32" max="32" width="15" customWidth="1"/>
    <col min="33" max="33" width="13.83203125" customWidth="1"/>
  </cols>
  <sheetData>
    <row r="2" spans="1:48" ht="16" thickBot="1"/>
    <row r="3" spans="1:48" ht="93.5" thickBot="1">
      <c r="A3" s="48" t="s">
        <v>85</v>
      </c>
      <c r="B3" s="49" t="s">
        <v>61</v>
      </c>
      <c r="C3" s="48" t="s">
        <v>86</v>
      </c>
      <c r="D3" s="50" t="s">
        <v>87</v>
      </c>
      <c r="E3" s="50" t="s">
        <v>88</v>
      </c>
      <c r="F3" s="51" t="s">
        <v>89</v>
      </c>
      <c r="G3" s="52" t="s">
        <v>90</v>
      </c>
      <c r="H3" s="52" t="s">
        <v>91</v>
      </c>
      <c r="I3" s="112" t="s">
        <v>92</v>
      </c>
      <c r="J3" s="53" t="s">
        <v>93</v>
      </c>
      <c r="K3" s="50" t="s">
        <v>26</v>
      </c>
      <c r="L3" s="53" t="s">
        <v>1</v>
      </c>
      <c r="M3" s="53" t="s">
        <v>4</v>
      </c>
      <c r="N3" s="53" t="s">
        <v>2</v>
      </c>
      <c r="O3" s="53" t="s">
        <v>25</v>
      </c>
      <c r="P3" s="53" t="s">
        <v>94</v>
      </c>
      <c r="Q3" s="53" t="s">
        <v>95</v>
      </c>
      <c r="R3" s="54" t="s">
        <v>96</v>
      </c>
      <c r="S3" s="53" t="s">
        <v>97</v>
      </c>
      <c r="T3" s="115" t="s">
        <v>98</v>
      </c>
      <c r="U3" s="55" t="s">
        <v>99</v>
      </c>
      <c r="V3" s="55" t="s">
        <v>100</v>
      </c>
      <c r="W3" s="56" t="s">
        <v>43</v>
      </c>
      <c r="X3" s="56" t="s">
        <v>101</v>
      </c>
      <c r="Y3" s="56" t="s">
        <v>102</v>
      </c>
      <c r="Z3" s="57" t="s">
        <v>62</v>
      </c>
      <c r="AA3" s="57" t="s">
        <v>63</v>
      </c>
      <c r="AB3" s="58" t="s">
        <v>12</v>
      </c>
      <c r="AC3" s="58" t="s">
        <v>64</v>
      </c>
      <c r="AD3" s="58" t="s">
        <v>65</v>
      </c>
      <c r="AE3" s="58" t="s">
        <v>67</v>
      </c>
      <c r="AF3" s="59" t="s">
        <v>68</v>
      </c>
      <c r="AG3" s="59" t="s">
        <v>69</v>
      </c>
      <c r="AH3" s="59" t="s">
        <v>70</v>
      </c>
      <c r="AI3" s="60" t="s">
        <v>71</v>
      </c>
    </row>
    <row r="4" spans="1:48">
      <c r="A4" s="36"/>
      <c r="B4" s="36" t="s">
        <v>103</v>
      </c>
      <c r="C4" s="36">
        <f>Förderantrag!C9</f>
        <v>0</v>
      </c>
      <c r="D4" s="37"/>
      <c r="E4" s="61">
        <f ca="1">TODAY()</f>
        <v>46064</v>
      </c>
      <c r="F4" s="37"/>
      <c r="G4" s="37"/>
      <c r="H4" s="38"/>
      <c r="I4" s="113">
        <f>Förderantrag!H9</f>
        <v>0</v>
      </c>
      <c r="J4" s="38" t="str">
        <f>_xlfn.TEXTJOIN(",",,Gesuchsteller!$B$5,Gesuchsteller!$B$9,Gesuchsteller!$B$10)</f>
        <v>Firma,Vorname,Name</v>
      </c>
      <c r="K4" s="38">
        <f>Förderantrag!D9</f>
        <v>0</v>
      </c>
      <c r="L4" s="38">
        <f>Förderantrag!B9</f>
        <v>0</v>
      </c>
      <c r="M4" s="38">
        <f>Förderantrag!C9</f>
        <v>0</v>
      </c>
      <c r="N4" s="38">
        <f>Förderantrag!F9</f>
        <v>0</v>
      </c>
      <c r="O4" s="38">
        <f>Förderantrag!A9</f>
        <v>0</v>
      </c>
      <c r="P4" s="38">
        <f>Förderantrag!G9</f>
        <v>0</v>
      </c>
      <c r="Q4" s="62">
        <f>Förderantrag!I9</f>
        <v>0</v>
      </c>
      <c r="R4" s="38"/>
      <c r="S4" s="38"/>
      <c r="T4" s="116">
        <f>Förderantrag!J9</f>
        <v>0</v>
      </c>
      <c r="U4" s="38">
        <f>Förderantrag!K9</f>
        <v>0</v>
      </c>
      <c r="V4" s="38">
        <f>Förderantrag!L9</f>
        <v>0</v>
      </c>
      <c r="W4" s="38" t="str">
        <f>Gesuchsteller!$B$6</f>
        <v>Ja</v>
      </c>
      <c r="X4" s="97">
        <f>Förderantrag!$N9</f>
        <v>0</v>
      </c>
      <c r="Y4" s="97">
        <f>Förderantrag!$O9*1.081</f>
        <v>0</v>
      </c>
      <c r="Z4" s="97">
        <f>Y4*0.2</f>
        <v>0</v>
      </c>
      <c r="AA4" s="97">
        <f>Y4+Z4</f>
        <v>0</v>
      </c>
      <c r="AB4" s="38" t="str">
        <f>Gesuchsteller!B$21</f>
        <v>CH</v>
      </c>
      <c r="AC4" s="38" t="str">
        <f>Gesuchsteller!B$19</f>
        <v>Vorname Nachname</v>
      </c>
      <c r="AD4" s="38" t="str">
        <f>Gesuchsteller!B$22</f>
        <v>ewz-Förderbeitrag</v>
      </c>
      <c r="AE4" s="38" t="str">
        <f>Gesuchsteller!B$20</f>
        <v>Bank</v>
      </c>
      <c r="AF4" s="38" t="str">
        <f>Gesuchsteller!B$15</f>
        <v>name@firma.ch</v>
      </c>
      <c r="AG4" s="38" t="str">
        <f>Gesuchsteller!B$14</f>
        <v>044 123 45 67</v>
      </c>
      <c r="AH4" s="38">
        <f>Gesuchsteller!B$8</f>
        <v>0</v>
      </c>
      <c r="AI4" s="62">
        <f>Förderantrag!P$9</f>
        <v>0</v>
      </c>
      <c r="AJ4" s="38"/>
      <c r="AK4" s="38"/>
      <c r="AL4" s="38"/>
      <c r="AM4" s="38"/>
      <c r="AN4" s="38"/>
      <c r="AO4" s="38"/>
      <c r="AP4" s="38"/>
      <c r="AQ4" s="38"/>
      <c r="AR4" s="38"/>
      <c r="AS4" s="38"/>
      <c r="AT4" s="38"/>
      <c r="AU4" s="38"/>
      <c r="AV4" s="38"/>
    </row>
    <row r="5" spans="1:48">
      <c r="A5" s="36"/>
      <c r="B5" s="36" t="s">
        <v>103</v>
      </c>
      <c r="C5" s="36">
        <f>Förderantrag!C10</f>
        <v>0</v>
      </c>
      <c r="D5" s="37"/>
      <c r="E5" s="61">
        <f t="shared" ref="E5:E49" ca="1" si="0">TODAY()</f>
        <v>46064</v>
      </c>
      <c r="F5" s="37"/>
      <c r="G5" s="37"/>
      <c r="H5" s="38"/>
      <c r="I5" s="113">
        <f>Förderantrag!H10</f>
        <v>0</v>
      </c>
      <c r="J5" s="38" t="str">
        <f>_xlfn.TEXTJOIN(",",,Gesuchsteller!$B$5,Gesuchsteller!$B$9,Gesuchsteller!$B$10)</f>
        <v>Firma,Vorname,Name</v>
      </c>
      <c r="K5" s="38">
        <f>Förderantrag!D10</f>
        <v>0</v>
      </c>
      <c r="L5" s="38">
        <f>Förderantrag!B10</f>
        <v>0</v>
      </c>
      <c r="M5" s="38">
        <f>Förderantrag!C10</f>
        <v>0</v>
      </c>
      <c r="N5" s="38">
        <f>Förderantrag!F10</f>
        <v>0</v>
      </c>
      <c r="O5" s="38">
        <f>Förderantrag!A10</f>
        <v>0</v>
      </c>
      <c r="P5" s="38">
        <f>Förderantrag!G10</f>
        <v>0</v>
      </c>
      <c r="Q5" s="62">
        <f>Förderantrag!I10</f>
        <v>0</v>
      </c>
      <c r="R5" s="38"/>
      <c r="S5" s="38"/>
      <c r="T5" s="116">
        <f>Förderantrag!J10</f>
        <v>0</v>
      </c>
      <c r="U5" s="38">
        <f>Förderantrag!K10</f>
        <v>0</v>
      </c>
      <c r="V5" s="38">
        <f>Förderantrag!L10</f>
        <v>0</v>
      </c>
      <c r="W5" s="38" t="str">
        <f>Gesuchsteller!$B$6</f>
        <v>Ja</v>
      </c>
      <c r="X5" s="97">
        <f>Förderantrag!$N10</f>
        <v>0</v>
      </c>
      <c r="Y5" s="97">
        <f>Förderantrag!$O10*1.081</f>
        <v>0</v>
      </c>
      <c r="Z5" s="97">
        <f t="shared" ref="Z5:Z9" si="1">Y5*0.2</f>
        <v>0</v>
      </c>
      <c r="AA5" s="97">
        <f t="shared" ref="AA5:AA9" si="2">Y5+Z5</f>
        <v>0</v>
      </c>
      <c r="AB5" s="38" t="str">
        <f>Gesuchsteller!B$21</f>
        <v>CH</v>
      </c>
      <c r="AC5" s="38" t="str">
        <f>Gesuchsteller!B$19</f>
        <v>Vorname Nachname</v>
      </c>
      <c r="AD5" s="38" t="str">
        <f>Gesuchsteller!B$22</f>
        <v>ewz-Förderbeitrag</v>
      </c>
      <c r="AE5" s="38" t="str">
        <f>Gesuchsteller!B$20</f>
        <v>Bank</v>
      </c>
      <c r="AF5" s="38" t="str">
        <f>Gesuchsteller!B$15</f>
        <v>name@firma.ch</v>
      </c>
      <c r="AG5" s="38" t="str">
        <f>Gesuchsteller!B$14</f>
        <v>044 123 45 67</v>
      </c>
      <c r="AH5" s="38">
        <f>Gesuchsteller!B$8</f>
        <v>0</v>
      </c>
      <c r="AI5" s="62">
        <f>Förderantrag!P$9</f>
        <v>0</v>
      </c>
      <c r="AJ5" s="38"/>
      <c r="AK5" s="38"/>
      <c r="AL5" s="38"/>
      <c r="AM5" s="38"/>
      <c r="AN5" s="38"/>
      <c r="AO5" s="38"/>
      <c r="AP5" s="38"/>
      <c r="AQ5" s="38"/>
      <c r="AR5" s="38"/>
      <c r="AS5" s="38"/>
      <c r="AT5" s="38"/>
      <c r="AU5" s="38"/>
      <c r="AV5" s="38"/>
    </row>
    <row r="6" spans="1:48">
      <c r="A6" s="36"/>
      <c r="B6" s="36" t="s">
        <v>103</v>
      </c>
      <c r="C6" s="36">
        <f>Förderantrag!C11</f>
        <v>0</v>
      </c>
      <c r="D6" s="37"/>
      <c r="E6" s="61">
        <f t="shared" ca="1" si="0"/>
        <v>46064</v>
      </c>
      <c r="F6" s="37"/>
      <c r="G6" s="37"/>
      <c r="H6" s="38"/>
      <c r="I6" s="113">
        <f>Förderantrag!H11</f>
        <v>0</v>
      </c>
      <c r="J6" s="38" t="str">
        <f>_xlfn.TEXTJOIN(",",,Gesuchsteller!$B$5,Gesuchsteller!$B$9,Gesuchsteller!$B$10)</f>
        <v>Firma,Vorname,Name</v>
      </c>
      <c r="K6" s="38">
        <f>Förderantrag!D11</f>
        <v>0</v>
      </c>
      <c r="L6" s="38">
        <f>Förderantrag!B11</f>
        <v>0</v>
      </c>
      <c r="M6" s="38">
        <f>Förderantrag!C11</f>
        <v>0</v>
      </c>
      <c r="N6" s="38">
        <f>Förderantrag!F11</f>
        <v>0</v>
      </c>
      <c r="O6" s="38">
        <f>Förderantrag!A11</f>
        <v>0</v>
      </c>
      <c r="P6" s="38">
        <f>Förderantrag!G11</f>
        <v>0</v>
      </c>
      <c r="Q6" s="62">
        <f>Förderantrag!I11</f>
        <v>0</v>
      </c>
      <c r="R6" s="38"/>
      <c r="S6" s="38"/>
      <c r="T6" s="116">
        <f>Förderantrag!J11</f>
        <v>0</v>
      </c>
      <c r="U6" s="38">
        <f>Förderantrag!K11</f>
        <v>0</v>
      </c>
      <c r="V6" s="38">
        <f>Förderantrag!L11</f>
        <v>0</v>
      </c>
      <c r="W6" s="38" t="str">
        <f>Gesuchsteller!$B$6</f>
        <v>Ja</v>
      </c>
      <c r="X6" s="97">
        <f>Förderantrag!$N11</f>
        <v>0</v>
      </c>
      <c r="Y6" s="97">
        <f>Förderantrag!$O11*1.081</f>
        <v>0</v>
      </c>
      <c r="Z6" s="97">
        <f t="shared" si="1"/>
        <v>0</v>
      </c>
      <c r="AA6" s="97">
        <f t="shared" si="2"/>
        <v>0</v>
      </c>
      <c r="AB6" s="38" t="str">
        <f>Gesuchsteller!B$21</f>
        <v>CH</v>
      </c>
      <c r="AC6" s="38" t="str">
        <f>Gesuchsteller!B$19</f>
        <v>Vorname Nachname</v>
      </c>
      <c r="AD6" s="38" t="str">
        <f>Gesuchsteller!B$22</f>
        <v>ewz-Förderbeitrag</v>
      </c>
      <c r="AE6" s="38" t="str">
        <f>Gesuchsteller!B$20</f>
        <v>Bank</v>
      </c>
      <c r="AF6" s="38" t="str">
        <f>Gesuchsteller!B$15</f>
        <v>name@firma.ch</v>
      </c>
      <c r="AG6" s="38" t="str">
        <f>Gesuchsteller!B$14</f>
        <v>044 123 45 67</v>
      </c>
      <c r="AH6" s="38">
        <f>Gesuchsteller!B$8</f>
        <v>0</v>
      </c>
      <c r="AI6" s="62">
        <f>Förderantrag!P$9</f>
        <v>0</v>
      </c>
    </row>
    <row r="7" spans="1:48">
      <c r="A7" s="36"/>
      <c r="B7" s="36" t="s">
        <v>103</v>
      </c>
      <c r="C7" s="36">
        <f>Förderantrag!C12</f>
        <v>0</v>
      </c>
      <c r="D7" s="37"/>
      <c r="E7" s="61">
        <f t="shared" ca="1" si="0"/>
        <v>46064</v>
      </c>
      <c r="F7" s="37"/>
      <c r="G7" s="37"/>
      <c r="H7" s="38"/>
      <c r="I7" s="113">
        <f>Förderantrag!H12</f>
        <v>0</v>
      </c>
      <c r="J7" s="38" t="str">
        <f>_xlfn.TEXTJOIN(",",,Gesuchsteller!$B$5,Gesuchsteller!$B$9,Gesuchsteller!$B$10)</f>
        <v>Firma,Vorname,Name</v>
      </c>
      <c r="K7" s="38">
        <f>Förderantrag!D12</f>
        <v>0</v>
      </c>
      <c r="L7" s="38">
        <f>Förderantrag!B12</f>
        <v>0</v>
      </c>
      <c r="M7" s="38">
        <f>Förderantrag!C12</f>
        <v>0</v>
      </c>
      <c r="N7" s="38">
        <f>Förderantrag!F12</f>
        <v>0</v>
      </c>
      <c r="O7" s="38">
        <f>Förderantrag!A12</f>
        <v>0</v>
      </c>
      <c r="P7" s="38">
        <f>Förderantrag!G12</f>
        <v>0</v>
      </c>
      <c r="Q7" s="62">
        <f>Förderantrag!I12</f>
        <v>0</v>
      </c>
      <c r="R7" s="38"/>
      <c r="S7" s="38"/>
      <c r="T7" s="116">
        <f>Förderantrag!J12</f>
        <v>0</v>
      </c>
      <c r="U7" s="38">
        <f>Förderantrag!K12</f>
        <v>0</v>
      </c>
      <c r="V7" s="38">
        <f>Förderantrag!L12</f>
        <v>0</v>
      </c>
      <c r="W7" s="38" t="str">
        <f>Gesuchsteller!$B$6</f>
        <v>Ja</v>
      </c>
      <c r="X7" s="97">
        <f>Förderantrag!$N12</f>
        <v>0</v>
      </c>
      <c r="Y7" s="97">
        <f>Förderantrag!$O12*1.081</f>
        <v>0</v>
      </c>
      <c r="Z7" s="97">
        <f t="shared" si="1"/>
        <v>0</v>
      </c>
      <c r="AA7" s="97">
        <f t="shared" si="2"/>
        <v>0</v>
      </c>
      <c r="AB7" s="38" t="str">
        <f>Gesuchsteller!B$21</f>
        <v>CH</v>
      </c>
      <c r="AC7" s="38" t="str">
        <f>Gesuchsteller!B$19</f>
        <v>Vorname Nachname</v>
      </c>
      <c r="AD7" s="38" t="str">
        <f>Gesuchsteller!B$22</f>
        <v>ewz-Förderbeitrag</v>
      </c>
      <c r="AE7" s="38" t="str">
        <f>Gesuchsteller!B$20</f>
        <v>Bank</v>
      </c>
      <c r="AF7" s="38" t="str">
        <f>Gesuchsteller!B$15</f>
        <v>name@firma.ch</v>
      </c>
      <c r="AG7" s="38" t="str">
        <f>Gesuchsteller!B$14</f>
        <v>044 123 45 67</v>
      </c>
      <c r="AH7" s="38">
        <f>Gesuchsteller!B$8</f>
        <v>0</v>
      </c>
      <c r="AI7" s="62">
        <f>Förderantrag!P$9</f>
        <v>0</v>
      </c>
    </row>
    <row r="8" spans="1:48">
      <c r="A8" s="36"/>
      <c r="B8" s="36" t="s">
        <v>103</v>
      </c>
      <c r="C8" s="36">
        <f>Förderantrag!C13</f>
        <v>0</v>
      </c>
      <c r="D8" s="37"/>
      <c r="E8" s="61">
        <f t="shared" ca="1" si="0"/>
        <v>46064</v>
      </c>
      <c r="F8" s="37"/>
      <c r="G8" s="37"/>
      <c r="H8" s="38"/>
      <c r="I8" s="113">
        <f>Förderantrag!H13</f>
        <v>0</v>
      </c>
      <c r="J8" s="38" t="str">
        <f>_xlfn.TEXTJOIN(",",,Gesuchsteller!$B$5,Gesuchsteller!$B$9,Gesuchsteller!$B$10)</f>
        <v>Firma,Vorname,Name</v>
      </c>
      <c r="K8" s="38">
        <f>Förderantrag!D13</f>
        <v>0</v>
      </c>
      <c r="L8" s="38">
        <f>Förderantrag!B13</f>
        <v>0</v>
      </c>
      <c r="M8" s="38">
        <f>Förderantrag!C13</f>
        <v>0</v>
      </c>
      <c r="N8" s="38">
        <f>Förderantrag!F13</f>
        <v>0</v>
      </c>
      <c r="O8" s="38">
        <f>Förderantrag!A13</f>
        <v>0</v>
      </c>
      <c r="P8" s="38">
        <f>Förderantrag!G13</f>
        <v>0</v>
      </c>
      <c r="Q8" s="62">
        <f>Förderantrag!I13</f>
        <v>0</v>
      </c>
      <c r="R8" s="38"/>
      <c r="S8" s="38"/>
      <c r="T8" s="116">
        <f>Förderantrag!J13</f>
        <v>0</v>
      </c>
      <c r="U8" s="38">
        <f>Förderantrag!K13</f>
        <v>0</v>
      </c>
      <c r="V8" s="38">
        <f>Förderantrag!L13</f>
        <v>0</v>
      </c>
      <c r="W8" s="38" t="str">
        <f>Gesuchsteller!$B$6</f>
        <v>Ja</v>
      </c>
      <c r="X8" s="97">
        <f>Förderantrag!$N13</f>
        <v>0</v>
      </c>
      <c r="Y8" s="97">
        <f>Förderantrag!$O13*1.081</f>
        <v>0</v>
      </c>
      <c r="Z8" s="97">
        <f t="shared" si="1"/>
        <v>0</v>
      </c>
      <c r="AA8" s="97">
        <f t="shared" si="2"/>
        <v>0</v>
      </c>
      <c r="AB8" s="38" t="str">
        <f>Gesuchsteller!B$21</f>
        <v>CH</v>
      </c>
      <c r="AC8" s="38" t="str">
        <f>Gesuchsteller!B$19</f>
        <v>Vorname Nachname</v>
      </c>
      <c r="AD8" s="38" t="str">
        <f>Gesuchsteller!B$22</f>
        <v>ewz-Förderbeitrag</v>
      </c>
      <c r="AE8" s="38" t="str">
        <f>Gesuchsteller!B$20</f>
        <v>Bank</v>
      </c>
      <c r="AF8" s="38" t="str">
        <f>Gesuchsteller!B$15</f>
        <v>name@firma.ch</v>
      </c>
      <c r="AG8" s="38" t="str">
        <f>Gesuchsteller!B$14</f>
        <v>044 123 45 67</v>
      </c>
      <c r="AH8" s="38">
        <f>Gesuchsteller!B$8</f>
        <v>0</v>
      </c>
      <c r="AI8" s="62">
        <f>Förderantrag!P$9</f>
        <v>0</v>
      </c>
    </row>
    <row r="9" spans="1:48">
      <c r="A9" s="36"/>
      <c r="B9" s="36" t="s">
        <v>103</v>
      </c>
      <c r="C9" s="36">
        <f>Förderantrag!C14</f>
        <v>0</v>
      </c>
      <c r="D9" s="37"/>
      <c r="E9" s="61">
        <f t="shared" ca="1" si="0"/>
        <v>46064</v>
      </c>
      <c r="F9" s="37"/>
      <c r="G9" s="37"/>
      <c r="H9" s="38"/>
      <c r="I9" s="113">
        <f>Förderantrag!H14</f>
        <v>0</v>
      </c>
      <c r="J9" s="38" t="str">
        <f>_xlfn.TEXTJOIN(",",,Gesuchsteller!$B$5,Gesuchsteller!$B$9,Gesuchsteller!$B$10)</f>
        <v>Firma,Vorname,Name</v>
      </c>
      <c r="K9" s="38">
        <f>Förderantrag!D14</f>
        <v>0</v>
      </c>
      <c r="L9" s="38">
        <f>Förderantrag!B14</f>
        <v>0</v>
      </c>
      <c r="M9" s="38">
        <f>Förderantrag!C14</f>
        <v>0</v>
      </c>
      <c r="N9" s="38">
        <f>Förderantrag!F14</f>
        <v>0</v>
      </c>
      <c r="O9" s="38">
        <f>Förderantrag!A14</f>
        <v>0</v>
      </c>
      <c r="P9" s="38">
        <f>Förderantrag!G14</f>
        <v>0</v>
      </c>
      <c r="Q9" s="62">
        <f>Förderantrag!I14</f>
        <v>0</v>
      </c>
      <c r="R9" s="38"/>
      <c r="S9" s="38"/>
      <c r="T9" s="116">
        <f>Förderantrag!J14</f>
        <v>0</v>
      </c>
      <c r="U9" s="38">
        <f>Förderantrag!K14</f>
        <v>0</v>
      </c>
      <c r="V9" s="38">
        <f>Förderantrag!L14</f>
        <v>0</v>
      </c>
      <c r="W9" s="38" t="str">
        <f>Gesuchsteller!$B$6</f>
        <v>Ja</v>
      </c>
      <c r="X9" s="97">
        <f>Förderantrag!$N14</f>
        <v>0</v>
      </c>
      <c r="Y9" s="97">
        <f>Förderantrag!$O14*1.081</f>
        <v>0</v>
      </c>
      <c r="Z9" s="97">
        <f t="shared" si="1"/>
        <v>0</v>
      </c>
      <c r="AA9" s="97">
        <f t="shared" si="2"/>
        <v>0</v>
      </c>
      <c r="AB9" s="38" t="str">
        <f>Gesuchsteller!B$21</f>
        <v>CH</v>
      </c>
      <c r="AC9" s="38" t="str">
        <f>Gesuchsteller!B$19</f>
        <v>Vorname Nachname</v>
      </c>
      <c r="AD9" s="38" t="str">
        <f>Gesuchsteller!B$22</f>
        <v>ewz-Förderbeitrag</v>
      </c>
      <c r="AE9" s="38" t="str">
        <f>Gesuchsteller!B$20</f>
        <v>Bank</v>
      </c>
      <c r="AF9" s="38" t="str">
        <f>Gesuchsteller!B$15</f>
        <v>name@firma.ch</v>
      </c>
      <c r="AG9" s="38" t="str">
        <f>Gesuchsteller!B$14</f>
        <v>044 123 45 67</v>
      </c>
      <c r="AH9" s="38">
        <f>Gesuchsteller!B$8</f>
        <v>0</v>
      </c>
      <c r="AI9" s="62">
        <f>Förderantrag!P$9</f>
        <v>0</v>
      </c>
    </row>
    <row r="10" spans="1:48">
      <c r="A10" s="36"/>
      <c r="B10" s="36" t="s">
        <v>103</v>
      </c>
      <c r="C10" s="36">
        <f>Förderantrag!C15</f>
        <v>0</v>
      </c>
      <c r="D10" s="37"/>
      <c r="E10" s="61">
        <f t="shared" ca="1" si="0"/>
        <v>46064</v>
      </c>
      <c r="F10" s="37"/>
      <c r="G10" s="37"/>
      <c r="H10" s="38"/>
      <c r="I10" s="113">
        <f>Förderantrag!H15</f>
        <v>0</v>
      </c>
      <c r="J10" s="38" t="str">
        <f>_xlfn.TEXTJOIN(",",,Gesuchsteller!$B$5,Gesuchsteller!$B$9,Gesuchsteller!$B$10)</f>
        <v>Firma,Vorname,Name</v>
      </c>
      <c r="K10" s="38">
        <f>Förderantrag!D15</f>
        <v>0</v>
      </c>
      <c r="L10" s="38">
        <f>Förderantrag!B15</f>
        <v>0</v>
      </c>
      <c r="M10" s="38">
        <f>Förderantrag!C15</f>
        <v>0</v>
      </c>
      <c r="N10" s="38">
        <f>Förderantrag!F15</f>
        <v>0</v>
      </c>
      <c r="O10" s="38">
        <f>Förderantrag!A15</f>
        <v>0</v>
      </c>
      <c r="P10" s="38">
        <f>Förderantrag!G15</f>
        <v>0</v>
      </c>
      <c r="Q10" s="62">
        <f>Förderantrag!I15</f>
        <v>0</v>
      </c>
      <c r="R10" s="38"/>
      <c r="S10" s="38"/>
      <c r="T10" s="116">
        <f>Förderantrag!J15</f>
        <v>0</v>
      </c>
      <c r="U10" s="38">
        <f>Förderantrag!K15</f>
        <v>0</v>
      </c>
      <c r="V10" s="38">
        <f>Förderantrag!L15</f>
        <v>0</v>
      </c>
      <c r="W10" s="38" t="str">
        <f>Gesuchsteller!$B$6</f>
        <v>Ja</v>
      </c>
      <c r="X10" s="97">
        <f>Förderantrag!$N15</f>
        <v>0</v>
      </c>
      <c r="Y10" s="97">
        <f>Förderantrag!$O15*1.081</f>
        <v>0</v>
      </c>
      <c r="Z10" s="97">
        <f t="shared" ref="Z10:Z49" si="3">Y10*0.2</f>
        <v>0</v>
      </c>
      <c r="AA10" s="97">
        <f t="shared" ref="AA10:AA49" si="4">Y10+Z10</f>
        <v>0</v>
      </c>
      <c r="AB10" s="38" t="str">
        <f>Gesuchsteller!B$21</f>
        <v>CH</v>
      </c>
      <c r="AC10" s="38" t="str">
        <f>Gesuchsteller!B$19</f>
        <v>Vorname Nachname</v>
      </c>
      <c r="AD10" s="38" t="str">
        <f>Gesuchsteller!B$22</f>
        <v>ewz-Förderbeitrag</v>
      </c>
      <c r="AE10" s="38" t="str">
        <f>Gesuchsteller!B$20</f>
        <v>Bank</v>
      </c>
      <c r="AF10" s="38" t="str">
        <f>Gesuchsteller!B$15</f>
        <v>name@firma.ch</v>
      </c>
      <c r="AG10" s="38" t="str">
        <f>Gesuchsteller!B$14</f>
        <v>044 123 45 67</v>
      </c>
      <c r="AH10" s="38">
        <f>Gesuchsteller!B$8</f>
        <v>0</v>
      </c>
      <c r="AI10" s="62">
        <f>Förderantrag!P$9</f>
        <v>0</v>
      </c>
    </row>
    <row r="11" spans="1:48">
      <c r="A11" s="36"/>
      <c r="B11" s="36" t="s">
        <v>103</v>
      </c>
      <c r="C11" s="36">
        <f>Förderantrag!C16</f>
        <v>0</v>
      </c>
      <c r="D11" s="37"/>
      <c r="E11" s="61">
        <f t="shared" ca="1" si="0"/>
        <v>46064</v>
      </c>
      <c r="F11" s="37"/>
      <c r="G11" s="37"/>
      <c r="H11" s="38"/>
      <c r="I11" s="113">
        <f>Förderantrag!H16</f>
        <v>0</v>
      </c>
      <c r="J11" s="38" t="str">
        <f>_xlfn.TEXTJOIN(",",,Gesuchsteller!$B$5,Gesuchsteller!$B$9,Gesuchsteller!$B$10)</f>
        <v>Firma,Vorname,Name</v>
      </c>
      <c r="K11" s="38">
        <f>Förderantrag!D16</f>
        <v>0</v>
      </c>
      <c r="L11" s="38">
        <f>Förderantrag!B16</f>
        <v>0</v>
      </c>
      <c r="M11" s="38">
        <f>Förderantrag!C16</f>
        <v>0</v>
      </c>
      <c r="N11" s="38">
        <f>Förderantrag!F16</f>
        <v>0</v>
      </c>
      <c r="O11" s="38">
        <f>Förderantrag!A16</f>
        <v>0</v>
      </c>
      <c r="P11" s="38">
        <f>Förderantrag!G16</f>
        <v>0</v>
      </c>
      <c r="Q11" s="62">
        <f>Förderantrag!I16</f>
        <v>0</v>
      </c>
      <c r="R11" s="38"/>
      <c r="S11" s="38"/>
      <c r="T11" s="116">
        <f>Förderantrag!J16</f>
        <v>0</v>
      </c>
      <c r="U11" s="38">
        <f>Förderantrag!K16</f>
        <v>0</v>
      </c>
      <c r="V11" s="38">
        <f>Förderantrag!L16</f>
        <v>0</v>
      </c>
      <c r="W11" s="38" t="str">
        <f>Gesuchsteller!$B$6</f>
        <v>Ja</v>
      </c>
      <c r="X11" s="97">
        <f>Förderantrag!$N16</f>
        <v>0</v>
      </c>
      <c r="Y11" s="97">
        <f>Förderantrag!$O16*1.081</f>
        <v>0</v>
      </c>
      <c r="Z11" s="97">
        <f t="shared" si="3"/>
        <v>0</v>
      </c>
      <c r="AA11" s="97">
        <f t="shared" si="4"/>
        <v>0</v>
      </c>
      <c r="AB11" s="38" t="str">
        <f>Gesuchsteller!B$21</f>
        <v>CH</v>
      </c>
      <c r="AC11" s="38" t="str">
        <f>Gesuchsteller!B$19</f>
        <v>Vorname Nachname</v>
      </c>
      <c r="AD11" s="38" t="str">
        <f>Gesuchsteller!B$22</f>
        <v>ewz-Förderbeitrag</v>
      </c>
      <c r="AE11" s="38" t="str">
        <f>Gesuchsteller!B$20</f>
        <v>Bank</v>
      </c>
      <c r="AF11" s="38" t="str">
        <f>Gesuchsteller!B$15</f>
        <v>name@firma.ch</v>
      </c>
      <c r="AG11" s="38" t="str">
        <f>Gesuchsteller!B$14</f>
        <v>044 123 45 67</v>
      </c>
      <c r="AH11" s="38">
        <f>Gesuchsteller!B$8</f>
        <v>0</v>
      </c>
      <c r="AI11" s="62">
        <f>Förderantrag!P$9</f>
        <v>0</v>
      </c>
    </row>
    <row r="12" spans="1:48">
      <c r="A12" s="36"/>
      <c r="B12" s="36" t="s">
        <v>103</v>
      </c>
      <c r="C12" s="36">
        <f>Förderantrag!C17</f>
        <v>0</v>
      </c>
      <c r="D12" s="37"/>
      <c r="E12" s="61">
        <f t="shared" ca="1" si="0"/>
        <v>46064</v>
      </c>
      <c r="F12" s="37"/>
      <c r="G12" s="37"/>
      <c r="H12" s="38"/>
      <c r="I12" s="113">
        <f>Förderantrag!H17</f>
        <v>0</v>
      </c>
      <c r="J12" s="38" t="str">
        <f>_xlfn.TEXTJOIN(",",,Gesuchsteller!$B$5,Gesuchsteller!$B$9,Gesuchsteller!$B$10)</f>
        <v>Firma,Vorname,Name</v>
      </c>
      <c r="K12" s="38">
        <f>Förderantrag!D17</f>
        <v>0</v>
      </c>
      <c r="L12" s="38">
        <f>Förderantrag!B17</f>
        <v>0</v>
      </c>
      <c r="M12" s="38">
        <f>Förderantrag!C17</f>
        <v>0</v>
      </c>
      <c r="N12" s="38">
        <f>Förderantrag!F17</f>
        <v>0</v>
      </c>
      <c r="O12" s="38">
        <f>Förderantrag!A17</f>
        <v>0</v>
      </c>
      <c r="P12" s="38">
        <f>Förderantrag!G17</f>
        <v>0</v>
      </c>
      <c r="Q12" s="62">
        <f>Förderantrag!I17</f>
        <v>0</v>
      </c>
      <c r="R12" s="38"/>
      <c r="S12" s="38"/>
      <c r="T12" s="116">
        <f>Förderantrag!J17</f>
        <v>0</v>
      </c>
      <c r="U12" s="38">
        <f>Förderantrag!K17</f>
        <v>0</v>
      </c>
      <c r="V12" s="38">
        <f>Förderantrag!L17</f>
        <v>0</v>
      </c>
      <c r="W12" s="38" t="str">
        <f>Gesuchsteller!$B$6</f>
        <v>Ja</v>
      </c>
      <c r="X12" s="97">
        <f>Förderantrag!$N17</f>
        <v>0</v>
      </c>
      <c r="Y12" s="97">
        <f>Förderantrag!$O17*1.081</f>
        <v>0</v>
      </c>
      <c r="Z12" s="97">
        <f t="shared" si="3"/>
        <v>0</v>
      </c>
      <c r="AA12" s="97">
        <f t="shared" si="4"/>
        <v>0</v>
      </c>
      <c r="AB12" s="38" t="str">
        <f>Gesuchsteller!B$21</f>
        <v>CH</v>
      </c>
      <c r="AC12" s="38" t="str">
        <f>Gesuchsteller!B$19</f>
        <v>Vorname Nachname</v>
      </c>
      <c r="AD12" s="38" t="str">
        <f>Gesuchsteller!B$22</f>
        <v>ewz-Förderbeitrag</v>
      </c>
      <c r="AE12" s="38" t="str">
        <f>Gesuchsteller!B$20</f>
        <v>Bank</v>
      </c>
      <c r="AF12" s="38" t="str">
        <f>Gesuchsteller!B$15</f>
        <v>name@firma.ch</v>
      </c>
      <c r="AG12" s="38" t="str">
        <f>Gesuchsteller!B$14</f>
        <v>044 123 45 67</v>
      </c>
      <c r="AH12" s="38">
        <f>Gesuchsteller!B$8</f>
        <v>0</v>
      </c>
      <c r="AI12" s="62">
        <f>Förderantrag!P$9</f>
        <v>0</v>
      </c>
    </row>
    <row r="13" spans="1:48">
      <c r="A13" s="36"/>
      <c r="B13" s="36" t="s">
        <v>103</v>
      </c>
      <c r="C13" s="36">
        <f>Förderantrag!C18</f>
        <v>0</v>
      </c>
      <c r="D13" s="37"/>
      <c r="E13" s="61">
        <f t="shared" ca="1" si="0"/>
        <v>46064</v>
      </c>
      <c r="F13" s="37"/>
      <c r="G13" s="37"/>
      <c r="H13" s="38"/>
      <c r="I13" s="113">
        <f>Förderantrag!H18</f>
        <v>0</v>
      </c>
      <c r="J13" s="38" t="str">
        <f>_xlfn.TEXTJOIN(",",,Gesuchsteller!$B$5,Gesuchsteller!$B$9,Gesuchsteller!$B$10)</f>
        <v>Firma,Vorname,Name</v>
      </c>
      <c r="K13" s="38">
        <f>Förderantrag!D18</f>
        <v>0</v>
      </c>
      <c r="L13" s="38">
        <f>Förderantrag!B18</f>
        <v>0</v>
      </c>
      <c r="M13" s="38">
        <f>Förderantrag!C18</f>
        <v>0</v>
      </c>
      <c r="N13" s="38">
        <f>Förderantrag!F18</f>
        <v>0</v>
      </c>
      <c r="O13" s="38">
        <f>Förderantrag!A18</f>
        <v>0</v>
      </c>
      <c r="P13" s="38">
        <f>Förderantrag!G18</f>
        <v>0</v>
      </c>
      <c r="Q13" s="62">
        <f>Förderantrag!I18</f>
        <v>0</v>
      </c>
      <c r="R13" s="38"/>
      <c r="S13" s="38"/>
      <c r="T13" s="116">
        <f>Förderantrag!J18</f>
        <v>0</v>
      </c>
      <c r="U13" s="38">
        <f>Förderantrag!K18</f>
        <v>0</v>
      </c>
      <c r="V13" s="38">
        <f>Förderantrag!L18</f>
        <v>0</v>
      </c>
      <c r="W13" s="38" t="str">
        <f>Gesuchsteller!$B$6</f>
        <v>Ja</v>
      </c>
      <c r="X13" s="97">
        <f>Förderantrag!$N18</f>
        <v>0</v>
      </c>
      <c r="Y13" s="97">
        <f>Förderantrag!$O18*1.081</f>
        <v>0</v>
      </c>
      <c r="Z13" s="97">
        <f t="shared" si="3"/>
        <v>0</v>
      </c>
      <c r="AA13" s="97">
        <f t="shared" si="4"/>
        <v>0</v>
      </c>
      <c r="AB13" s="38" t="str">
        <f>Gesuchsteller!B$21</f>
        <v>CH</v>
      </c>
      <c r="AC13" s="38" t="str">
        <f>Gesuchsteller!B$19</f>
        <v>Vorname Nachname</v>
      </c>
      <c r="AD13" s="38" t="str">
        <f>Gesuchsteller!B$22</f>
        <v>ewz-Förderbeitrag</v>
      </c>
      <c r="AE13" s="38" t="str">
        <f>Gesuchsteller!B$20</f>
        <v>Bank</v>
      </c>
      <c r="AF13" s="38" t="str">
        <f>Gesuchsteller!B$15</f>
        <v>name@firma.ch</v>
      </c>
      <c r="AG13" s="38" t="str">
        <f>Gesuchsteller!B$14</f>
        <v>044 123 45 67</v>
      </c>
      <c r="AH13" s="38">
        <f>Gesuchsteller!B$8</f>
        <v>0</v>
      </c>
      <c r="AI13" s="62">
        <f>Förderantrag!P$9</f>
        <v>0</v>
      </c>
    </row>
    <row r="14" spans="1:48">
      <c r="A14" s="36"/>
      <c r="B14" s="36" t="s">
        <v>103</v>
      </c>
      <c r="C14" s="36">
        <f>Förderantrag!C19</f>
        <v>0</v>
      </c>
      <c r="D14" s="37"/>
      <c r="E14" s="61">
        <f t="shared" ca="1" si="0"/>
        <v>46064</v>
      </c>
      <c r="F14" s="37"/>
      <c r="G14" s="37"/>
      <c r="H14" s="38"/>
      <c r="I14" s="113">
        <f>Förderantrag!H19</f>
        <v>0</v>
      </c>
      <c r="J14" s="38" t="str">
        <f>_xlfn.TEXTJOIN(",",,Gesuchsteller!$B$5,Gesuchsteller!$B$9,Gesuchsteller!$B$10)</f>
        <v>Firma,Vorname,Name</v>
      </c>
      <c r="K14" s="38">
        <f>Förderantrag!D19</f>
        <v>0</v>
      </c>
      <c r="L14" s="38">
        <f>Förderantrag!B19</f>
        <v>0</v>
      </c>
      <c r="M14" s="38">
        <f>Förderantrag!C19</f>
        <v>0</v>
      </c>
      <c r="N14" s="38">
        <f>Förderantrag!F19</f>
        <v>0</v>
      </c>
      <c r="O14" s="38">
        <f>Förderantrag!A19</f>
        <v>0</v>
      </c>
      <c r="P14" s="38">
        <f>Förderantrag!G19</f>
        <v>0</v>
      </c>
      <c r="Q14" s="62">
        <f>Förderantrag!I19</f>
        <v>0</v>
      </c>
      <c r="R14" s="38"/>
      <c r="S14" s="38"/>
      <c r="T14" s="116">
        <f>Förderantrag!J19</f>
        <v>0</v>
      </c>
      <c r="U14" s="38">
        <f>Förderantrag!K19</f>
        <v>0</v>
      </c>
      <c r="V14" s="38">
        <f>Förderantrag!L19</f>
        <v>0</v>
      </c>
      <c r="W14" s="38" t="str">
        <f>Gesuchsteller!$B$6</f>
        <v>Ja</v>
      </c>
      <c r="X14" s="97">
        <f>Förderantrag!$N19</f>
        <v>0</v>
      </c>
      <c r="Y14" s="97">
        <f>Förderantrag!$O19*1.081</f>
        <v>0</v>
      </c>
      <c r="Z14" s="97">
        <f t="shared" si="3"/>
        <v>0</v>
      </c>
      <c r="AA14" s="97">
        <f t="shared" si="4"/>
        <v>0</v>
      </c>
      <c r="AB14" s="38" t="str">
        <f>Gesuchsteller!B$21</f>
        <v>CH</v>
      </c>
      <c r="AC14" s="38" t="str">
        <f>Gesuchsteller!B$19</f>
        <v>Vorname Nachname</v>
      </c>
      <c r="AD14" s="38" t="str">
        <f>Gesuchsteller!B$22</f>
        <v>ewz-Förderbeitrag</v>
      </c>
      <c r="AE14" s="38" t="str">
        <f>Gesuchsteller!B$20</f>
        <v>Bank</v>
      </c>
      <c r="AF14" s="38" t="str">
        <f>Gesuchsteller!B$15</f>
        <v>name@firma.ch</v>
      </c>
      <c r="AG14" s="38" t="str">
        <f>Gesuchsteller!B$14</f>
        <v>044 123 45 67</v>
      </c>
      <c r="AH14" s="38">
        <f>Gesuchsteller!B$8</f>
        <v>0</v>
      </c>
      <c r="AI14" s="62">
        <f>Förderantrag!P$9</f>
        <v>0</v>
      </c>
    </row>
    <row r="15" spans="1:48">
      <c r="A15" s="36"/>
      <c r="B15" s="36" t="s">
        <v>103</v>
      </c>
      <c r="C15" s="36">
        <f>Förderantrag!C20</f>
        <v>0</v>
      </c>
      <c r="D15" s="37"/>
      <c r="E15" s="61">
        <f t="shared" ca="1" si="0"/>
        <v>46064</v>
      </c>
      <c r="F15" s="37"/>
      <c r="G15" s="37"/>
      <c r="H15" s="38"/>
      <c r="I15" s="113">
        <f>Förderantrag!H20</f>
        <v>0</v>
      </c>
      <c r="J15" s="38" t="str">
        <f>_xlfn.TEXTJOIN(",",,Gesuchsteller!$B$5,Gesuchsteller!$B$9,Gesuchsteller!$B$10)</f>
        <v>Firma,Vorname,Name</v>
      </c>
      <c r="K15" s="38">
        <f>Förderantrag!D20</f>
        <v>0</v>
      </c>
      <c r="L15" s="38">
        <f>Förderantrag!B20</f>
        <v>0</v>
      </c>
      <c r="M15" s="38">
        <f>Förderantrag!C20</f>
        <v>0</v>
      </c>
      <c r="N15" s="38">
        <f>Förderantrag!F20</f>
        <v>0</v>
      </c>
      <c r="O15" s="38">
        <f>Förderantrag!A20</f>
        <v>0</v>
      </c>
      <c r="P15" s="38">
        <f>Förderantrag!G20</f>
        <v>0</v>
      </c>
      <c r="Q15" s="62">
        <f>Förderantrag!I20</f>
        <v>0</v>
      </c>
      <c r="R15" s="38"/>
      <c r="S15" s="38"/>
      <c r="T15" s="116">
        <f>Förderantrag!J20</f>
        <v>0</v>
      </c>
      <c r="U15" s="38">
        <f>Förderantrag!K20</f>
        <v>0</v>
      </c>
      <c r="V15" s="38">
        <f>Förderantrag!L20</f>
        <v>0</v>
      </c>
      <c r="W15" s="38" t="str">
        <f>Gesuchsteller!$B$6</f>
        <v>Ja</v>
      </c>
      <c r="X15" s="97">
        <f>Förderantrag!$N20</f>
        <v>0</v>
      </c>
      <c r="Y15" s="97">
        <f>Förderantrag!$O20*1.081</f>
        <v>0</v>
      </c>
      <c r="Z15" s="97">
        <f t="shared" si="3"/>
        <v>0</v>
      </c>
      <c r="AA15" s="97">
        <f t="shared" si="4"/>
        <v>0</v>
      </c>
      <c r="AB15" s="38" t="str">
        <f>Gesuchsteller!B$21</f>
        <v>CH</v>
      </c>
      <c r="AC15" s="38" t="str">
        <f>Gesuchsteller!B$19</f>
        <v>Vorname Nachname</v>
      </c>
      <c r="AD15" s="38" t="str">
        <f>Gesuchsteller!B$22</f>
        <v>ewz-Förderbeitrag</v>
      </c>
      <c r="AE15" s="38" t="str">
        <f>Gesuchsteller!B$20</f>
        <v>Bank</v>
      </c>
      <c r="AF15" s="38" t="str">
        <f>Gesuchsteller!B$15</f>
        <v>name@firma.ch</v>
      </c>
      <c r="AG15" s="38" t="str">
        <f>Gesuchsteller!B$14</f>
        <v>044 123 45 67</v>
      </c>
      <c r="AH15" s="38">
        <f>Gesuchsteller!B$8</f>
        <v>0</v>
      </c>
      <c r="AI15" s="62">
        <f>Förderantrag!P$9</f>
        <v>0</v>
      </c>
    </row>
    <row r="16" spans="1:48">
      <c r="A16" s="36"/>
      <c r="B16" s="36" t="s">
        <v>103</v>
      </c>
      <c r="C16" s="36">
        <f>Förderantrag!C21</f>
        <v>0</v>
      </c>
      <c r="D16" s="37"/>
      <c r="E16" s="61">
        <f t="shared" ca="1" si="0"/>
        <v>46064</v>
      </c>
      <c r="F16" s="37"/>
      <c r="G16" s="37"/>
      <c r="H16" s="38"/>
      <c r="I16" s="113">
        <f>Förderantrag!H21</f>
        <v>0</v>
      </c>
      <c r="J16" s="38" t="str">
        <f>_xlfn.TEXTJOIN(",",,Gesuchsteller!$B$5,Gesuchsteller!$B$9,Gesuchsteller!$B$10)</f>
        <v>Firma,Vorname,Name</v>
      </c>
      <c r="K16" s="38">
        <f>Förderantrag!D21</f>
        <v>0</v>
      </c>
      <c r="L16" s="38">
        <f>Förderantrag!B21</f>
        <v>0</v>
      </c>
      <c r="M16" s="38">
        <f>Förderantrag!C21</f>
        <v>0</v>
      </c>
      <c r="N16" s="38">
        <f>Förderantrag!F21</f>
        <v>0</v>
      </c>
      <c r="O16" s="38">
        <f>Förderantrag!A21</f>
        <v>0</v>
      </c>
      <c r="P16" s="38">
        <f>Förderantrag!G21</f>
        <v>0</v>
      </c>
      <c r="Q16" s="62">
        <f>Förderantrag!I21</f>
        <v>0</v>
      </c>
      <c r="R16" s="38"/>
      <c r="S16" s="38"/>
      <c r="T16" s="116">
        <f>Förderantrag!J21</f>
        <v>0</v>
      </c>
      <c r="U16" s="38">
        <f>Förderantrag!K21</f>
        <v>0</v>
      </c>
      <c r="V16" s="38">
        <f>Förderantrag!L21</f>
        <v>0</v>
      </c>
      <c r="W16" s="38" t="str">
        <f>Gesuchsteller!$B$6</f>
        <v>Ja</v>
      </c>
      <c r="X16" s="97">
        <f>Förderantrag!$N21</f>
        <v>0</v>
      </c>
      <c r="Y16" s="97">
        <f>Förderantrag!$O21*1.081</f>
        <v>0</v>
      </c>
      <c r="Z16" s="97">
        <f t="shared" si="3"/>
        <v>0</v>
      </c>
      <c r="AA16" s="97">
        <f t="shared" si="4"/>
        <v>0</v>
      </c>
      <c r="AB16" s="38" t="str">
        <f>Gesuchsteller!B$21</f>
        <v>CH</v>
      </c>
      <c r="AC16" s="38" t="str">
        <f>Gesuchsteller!B$19</f>
        <v>Vorname Nachname</v>
      </c>
      <c r="AD16" s="38" t="str">
        <f>Gesuchsteller!B$22</f>
        <v>ewz-Förderbeitrag</v>
      </c>
      <c r="AE16" s="38" t="str">
        <f>Gesuchsteller!B$20</f>
        <v>Bank</v>
      </c>
      <c r="AF16" s="38" t="str">
        <f>Gesuchsteller!B$15</f>
        <v>name@firma.ch</v>
      </c>
      <c r="AG16" s="38" t="str">
        <f>Gesuchsteller!B$14</f>
        <v>044 123 45 67</v>
      </c>
      <c r="AH16" s="38">
        <f>Gesuchsteller!B$8</f>
        <v>0</v>
      </c>
      <c r="AI16" s="62">
        <f>Förderantrag!P$9</f>
        <v>0</v>
      </c>
    </row>
    <row r="17" spans="1:35">
      <c r="A17" s="36"/>
      <c r="B17" s="36" t="s">
        <v>103</v>
      </c>
      <c r="C17" s="36">
        <f>Förderantrag!C22</f>
        <v>0</v>
      </c>
      <c r="D17" s="37"/>
      <c r="E17" s="61">
        <f t="shared" ca="1" si="0"/>
        <v>46064</v>
      </c>
      <c r="F17" s="37"/>
      <c r="G17" s="37"/>
      <c r="H17" s="38"/>
      <c r="I17" s="113">
        <f>Förderantrag!H22</f>
        <v>0</v>
      </c>
      <c r="J17" s="38" t="str">
        <f>_xlfn.TEXTJOIN(",",,Gesuchsteller!$B$5,Gesuchsteller!$B$9,Gesuchsteller!$B$10)</f>
        <v>Firma,Vorname,Name</v>
      </c>
      <c r="K17" s="38">
        <f>Förderantrag!D22</f>
        <v>0</v>
      </c>
      <c r="L17" s="38">
        <f>Förderantrag!B22</f>
        <v>0</v>
      </c>
      <c r="M17" s="38">
        <f>Förderantrag!C22</f>
        <v>0</v>
      </c>
      <c r="N17" s="38">
        <f>Förderantrag!F22</f>
        <v>0</v>
      </c>
      <c r="O17" s="38">
        <f>Förderantrag!A22</f>
        <v>0</v>
      </c>
      <c r="P17" s="38">
        <f>Förderantrag!G22</f>
        <v>0</v>
      </c>
      <c r="Q17" s="62">
        <f>Förderantrag!I22</f>
        <v>0</v>
      </c>
      <c r="R17" s="38"/>
      <c r="S17" s="38"/>
      <c r="T17" s="116">
        <f>Förderantrag!J22</f>
        <v>0</v>
      </c>
      <c r="U17" s="38">
        <f>Förderantrag!K22</f>
        <v>0</v>
      </c>
      <c r="V17" s="38">
        <f>Förderantrag!L22</f>
        <v>0</v>
      </c>
      <c r="W17" s="38" t="str">
        <f>Gesuchsteller!$B$6</f>
        <v>Ja</v>
      </c>
      <c r="X17" s="97">
        <f>Förderantrag!$N22</f>
        <v>0</v>
      </c>
      <c r="Y17" s="97">
        <f>Förderantrag!$O22*1.081</f>
        <v>0</v>
      </c>
      <c r="Z17" s="97">
        <f t="shared" si="3"/>
        <v>0</v>
      </c>
      <c r="AA17" s="97">
        <f t="shared" si="4"/>
        <v>0</v>
      </c>
      <c r="AB17" s="38" t="str">
        <f>Gesuchsteller!B$21</f>
        <v>CH</v>
      </c>
      <c r="AC17" s="38" t="str">
        <f>Gesuchsteller!B$19</f>
        <v>Vorname Nachname</v>
      </c>
      <c r="AD17" s="38" t="str">
        <f>Gesuchsteller!B$22</f>
        <v>ewz-Förderbeitrag</v>
      </c>
      <c r="AE17" s="38" t="str">
        <f>Gesuchsteller!B$20</f>
        <v>Bank</v>
      </c>
      <c r="AF17" s="38" t="str">
        <f>Gesuchsteller!B$15</f>
        <v>name@firma.ch</v>
      </c>
      <c r="AG17" s="38" t="str">
        <f>Gesuchsteller!B$14</f>
        <v>044 123 45 67</v>
      </c>
      <c r="AH17" s="38">
        <f>Gesuchsteller!B$8</f>
        <v>0</v>
      </c>
      <c r="AI17" s="62">
        <f>Förderantrag!P$9</f>
        <v>0</v>
      </c>
    </row>
    <row r="18" spans="1:35">
      <c r="A18" s="36"/>
      <c r="B18" s="36" t="s">
        <v>103</v>
      </c>
      <c r="C18" s="36">
        <f>Förderantrag!C23</f>
        <v>0</v>
      </c>
      <c r="D18" s="37"/>
      <c r="E18" s="61">
        <f t="shared" ca="1" si="0"/>
        <v>46064</v>
      </c>
      <c r="F18" s="37"/>
      <c r="G18" s="37"/>
      <c r="H18" s="38"/>
      <c r="I18" s="113">
        <f>Förderantrag!H23</f>
        <v>0</v>
      </c>
      <c r="J18" s="38" t="str">
        <f>_xlfn.TEXTJOIN(",",,Gesuchsteller!$B$5,Gesuchsteller!$B$9,Gesuchsteller!$B$10)</f>
        <v>Firma,Vorname,Name</v>
      </c>
      <c r="K18" s="38">
        <f>Förderantrag!D23</f>
        <v>0</v>
      </c>
      <c r="L18" s="38">
        <f>Förderantrag!B23</f>
        <v>0</v>
      </c>
      <c r="M18" s="38">
        <f>Förderantrag!C23</f>
        <v>0</v>
      </c>
      <c r="N18" s="38">
        <f>Förderantrag!F23</f>
        <v>0</v>
      </c>
      <c r="O18" s="38">
        <f>Förderantrag!A23</f>
        <v>0</v>
      </c>
      <c r="P18" s="38">
        <f>Förderantrag!G23</f>
        <v>0</v>
      </c>
      <c r="Q18" s="62">
        <f>Förderantrag!I23</f>
        <v>0</v>
      </c>
      <c r="R18" s="38"/>
      <c r="S18" s="38"/>
      <c r="T18" s="116">
        <f>Förderantrag!J23</f>
        <v>0</v>
      </c>
      <c r="U18" s="38">
        <f>Förderantrag!K23</f>
        <v>0</v>
      </c>
      <c r="V18" s="38">
        <f>Förderantrag!L23</f>
        <v>0</v>
      </c>
      <c r="W18" s="38" t="str">
        <f>Gesuchsteller!$B$6</f>
        <v>Ja</v>
      </c>
      <c r="X18" s="97">
        <f>Förderantrag!$N23</f>
        <v>0</v>
      </c>
      <c r="Y18" s="97">
        <f>Förderantrag!$O23*1.081</f>
        <v>0</v>
      </c>
      <c r="Z18" s="97">
        <f t="shared" si="3"/>
        <v>0</v>
      </c>
      <c r="AA18" s="97">
        <f t="shared" si="4"/>
        <v>0</v>
      </c>
      <c r="AB18" s="38" t="str">
        <f>Gesuchsteller!B$21</f>
        <v>CH</v>
      </c>
      <c r="AC18" s="38" t="str">
        <f>Gesuchsteller!B$19</f>
        <v>Vorname Nachname</v>
      </c>
      <c r="AD18" s="38" t="str">
        <f>Gesuchsteller!B$22</f>
        <v>ewz-Förderbeitrag</v>
      </c>
      <c r="AE18" s="38" t="str">
        <f>Gesuchsteller!B$20</f>
        <v>Bank</v>
      </c>
      <c r="AF18" s="38" t="str">
        <f>Gesuchsteller!B$15</f>
        <v>name@firma.ch</v>
      </c>
      <c r="AG18" s="38" t="str">
        <f>Gesuchsteller!B$14</f>
        <v>044 123 45 67</v>
      </c>
      <c r="AH18" s="38">
        <f>Gesuchsteller!B$8</f>
        <v>0</v>
      </c>
      <c r="AI18" s="62">
        <f>Förderantrag!P$9</f>
        <v>0</v>
      </c>
    </row>
    <row r="19" spans="1:35">
      <c r="A19" s="36"/>
      <c r="B19" s="36" t="s">
        <v>103</v>
      </c>
      <c r="C19" s="36">
        <f>Förderantrag!C24</f>
        <v>0</v>
      </c>
      <c r="D19" s="37"/>
      <c r="E19" s="61">
        <f t="shared" ca="1" si="0"/>
        <v>46064</v>
      </c>
      <c r="F19" s="37"/>
      <c r="G19" s="37"/>
      <c r="H19" s="38"/>
      <c r="I19" s="113">
        <f>Förderantrag!H24</f>
        <v>0</v>
      </c>
      <c r="J19" s="38" t="str">
        <f>_xlfn.TEXTJOIN(",",,Gesuchsteller!$B$5,Gesuchsteller!$B$9,Gesuchsteller!$B$10)</f>
        <v>Firma,Vorname,Name</v>
      </c>
      <c r="K19" s="38">
        <f>Förderantrag!D24</f>
        <v>0</v>
      </c>
      <c r="L19" s="38">
        <f>Förderantrag!B24</f>
        <v>0</v>
      </c>
      <c r="M19" s="38">
        <f>Förderantrag!C24</f>
        <v>0</v>
      </c>
      <c r="N19" s="38">
        <f>Förderantrag!F24</f>
        <v>0</v>
      </c>
      <c r="O19" s="38">
        <f>Förderantrag!A24</f>
        <v>0</v>
      </c>
      <c r="P19" s="38">
        <f>Förderantrag!G24</f>
        <v>0</v>
      </c>
      <c r="Q19" s="62">
        <f>Förderantrag!I24</f>
        <v>0</v>
      </c>
      <c r="R19" s="38"/>
      <c r="S19" s="38"/>
      <c r="T19" s="116">
        <f>Förderantrag!J24</f>
        <v>0</v>
      </c>
      <c r="U19" s="38">
        <f>Förderantrag!K24</f>
        <v>0</v>
      </c>
      <c r="V19" s="38">
        <f>Förderantrag!L24</f>
        <v>0</v>
      </c>
      <c r="W19" s="38" t="str">
        <f>Gesuchsteller!$B$6</f>
        <v>Ja</v>
      </c>
      <c r="X19" s="97">
        <f>Förderantrag!$N24</f>
        <v>0</v>
      </c>
      <c r="Y19" s="97">
        <f>Förderantrag!$O24*1.081</f>
        <v>0</v>
      </c>
      <c r="Z19" s="97">
        <f t="shared" si="3"/>
        <v>0</v>
      </c>
      <c r="AA19" s="97">
        <f t="shared" si="4"/>
        <v>0</v>
      </c>
      <c r="AB19" s="38" t="str">
        <f>Gesuchsteller!B$21</f>
        <v>CH</v>
      </c>
      <c r="AC19" s="38" t="str">
        <f>Gesuchsteller!B$19</f>
        <v>Vorname Nachname</v>
      </c>
      <c r="AD19" s="38" t="str">
        <f>Gesuchsteller!B$22</f>
        <v>ewz-Förderbeitrag</v>
      </c>
      <c r="AE19" s="38" t="str">
        <f>Gesuchsteller!B$20</f>
        <v>Bank</v>
      </c>
      <c r="AF19" s="38" t="str">
        <f>Gesuchsteller!B$15</f>
        <v>name@firma.ch</v>
      </c>
      <c r="AG19" s="38" t="str">
        <f>Gesuchsteller!B$14</f>
        <v>044 123 45 67</v>
      </c>
      <c r="AH19" s="38">
        <f>Gesuchsteller!B$8</f>
        <v>0</v>
      </c>
      <c r="AI19" s="62">
        <f>Förderantrag!P$9</f>
        <v>0</v>
      </c>
    </row>
    <row r="20" spans="1:35">
      <c r="A20" s="36"/>
      <c r="B20" s="36" t="s">
        <v>103</v>
      </c>
      <c r="C20" s="36">
        <f>Förderantrag!C25</f>
        <v>0</v>
      </c>
      <c r="D20" s="37"/>
      <c r="E20" s="61">
        <f t="shared" ca="1" si="0"/>
        <v>46064</v>
      </c>
      <c r="F20" s="37"/>
      <c r="G20" s="37"/>
      <c r="H20" s="38"/>
      <c r="I20" s="113">
        <f>Förderantrag!H25</f>
        <v>0</v>
      </c>
      <c r="J20" s="38" t="str">
        <f>_xlfn.TEXTJOIN(",",,Gesuchsteller!$B$5,Gesuchsteller!$B$9,Gesuchsteller!$B$10)</f>
        <v>Firma,Vorname,Name</v>
      </c>
      <c r="K20" s="38">
        <f>Förderantrag!D25</f>
        <v>0</v>
      </c>
      <c r="L20" s="38">
        <f>Förderantrag!B25</f>
        <v>0</v>
      </c>
      <c r="M20" s="38">
        <f>Förderantrag!C25</f>
        <v>0</v>
      </c>
      <c r="N20" s="38">
        <f>Förderantrag!F25</f>
        <v>0</v>
      </c>
      <c r="O20" s="38">
        <f>Förderantrag!A25</f>
        <v>0</v>
      </c>
      <c r="P20" s="38">
        <f>Förderantrag!G25</f>
        <v>0</v>
      </c>
      <c r="Q20" s="62">
        <f>Förderantrag!I25</f>
        <v>0</v>
      </c>
      <c r="R20" s="38"/>
      <c r="S20" s="38"/>
      <c r="T20" s="116">
        <f>Förderantrag!J25</f>
        <v>0</v>
      </c>
      <c r="U20" s="38">
        <f>Förderantrag!K25</f>
        <v>0</v>
      </c>
      <c r="V20" s="38">
        <f>Förderantrag!L25</f>
        <v>0</v>
      </c>
      <c r="W20" s="38" t="str">
        <f>Gesuchsteller!$B$6</f>
        <v>Ja</v>
      </c>
      <c r="X20" s="97">
        <f>Förderantrag!$N25</f>
        <v>0</v>
      </c>
      <c r="Y20" s="97">
        <f>Förderantrag!$O25*1.081</f>
        <v>0</v>
      </c>
      <c r="Z20" s="97">
        <f t="shared" si="3"/>
        <v>0</v>
      </c>
      <c r="AA20" s="97">
        <f t="shared" si="4"/>
        <v>0</v>
      </c>
      <c r="AB20" s="38" t="str">
        <f>Gesuchsteller!B$21</f>
        <v>CH</v>
      </c>
      <c r="AC20" s="38" t="str">
        <f>Gesuchsteller!B$19</f>
        <v>Vorname Nachname</v>
      </c>
      <c r="AD20" s="38" t="str">
        <f>Gesuchsteller!B$22</f>
        <v>ewz-Förderbeitrag</v>
      </c>
      <c r="AE20" s="38" t="str">
        <f>Gesuchsteller!B$20</f>
        <v>Bank</v>
      </c>
      <c r="AF20" s="38" t="str">
        <f>Gesuchsteller!B$15</f>
        <v>name@firma.ch</v>
      </c>
      <c r="AG20" s="38" t="str">
        <f>Gesuchsteller!B$14</f>
        <v>044 123 45 67</v>
      </c>
      <c r="AH20" s="38">
        <f>Gesuchsteller!B$8</f>
        <v>0</v>
      </c>
      <c r="AI20" s="62">
        <f>Förderantrag!P$9</f>
        <v>0</v>
      </c>
    </row>
    <row r="21" spans="1:35">
      <c r="A21" s="36"/>
      <c r="B21" s="36" t="s">
        <v>103</v>
      </c>
      <c r="C21" s="36">
        <f>Förderantrag!C26</f>
        <v>0</v>
      </c>
      <c r="D21" s="37"/>
      <c r="E21" s="61">
        <f t="shared" ca="1" si="0"/>
        <v>46064</v>
      </c>
      <c r="F21" s="37"/>
      <c r="G21" s="37"/>
      <c r="H21" s="38"/>
      <c r="I21" s="113">
        <f>Förderantrag!H26</f>
        <v>0</v>
      </c>
      <c r="J21" s="38" t="str">
        <f>_xlfn.TEXTJOIN(",",,Gesuchsteller!$B$5,Gesuchsteller!$B$9,Gesuchsteller!$B$10)</f>
        <v>Firma,Vorname,Name</v>
      </c>
      <c r="K21" s="38">
        <f>Förderantrag!D26</f>
        <v>0</v>
      </c>
      <c r="L21" s="38">
        <f>Förderantrag!B26</f>
        <v>0</v>
      </c>
      <c r="M21" s="38">
        <f>Förderantrag!C26</f>
        <v>0</v>
      </c>
      <c r="N21" s="38">
        <f>Förderantrag!F26</f>
        <v>0</v>
      </c>
      <c r="O21" s="38">
        <f>Förderantrag!A26</f>
        <v>0</v>
      </c>
      <c r="P21" s="38">
        <f>Förderantrag!G26</f>
        <v>0</v>
      </c>
      <c r="Q21" s="62">
        <f>Förderantrag!I26</f>
        <v>0</v>
      </c>
      <c r="R21" s="38"/>
      <c r="S21" s="38"/>
      <c r="T21" s="116">
        <f>Förderantrag!J26</f>
        <v>0</v>
      </c>
      <c r="U21" s="38">
        <f>Förderantrag!K26</f>
        <v>0</v>
      </c>
      <c r="V21" s="38">
        <f>Förderantrag!L26</f>
        <v>0</v>
      </c>
      <c r="W21" s="38" t="str">
        <f>Gesuchsteller!$B$6</f>
        <v>Ja</v>
      </c>
      <c r="X21" s="97">
        <f>Förderantrag!$N26</f>
        <v>0</v>
      </c>
      <c r="Y21" s="97">
        <f>Förderantrag!$O26*1.081</f>
        <v>0</v>
      </c>
      <c r="Z21" s="97">
        <f t="shared" si="3"/>
        <v>0</v>
      </c>
      <c r="AA21" s="97">
        <f t="shared" si="4"/>
        <v>0</v>
      </c>
      <c r="AB21" s="38" t="str">
        <f>Gesuchsteller!B$21</f>
        <v>CH</v>
      </c>
      <c r="AC21" s="38" t="str">
        <f>Gesuchsteller!B$19</f>
        <v>Vorname Nachname</v>
      </c>
      <c r="AD21" s="38" t="str">
        <f>Gesuchsteller!B$22</f>
        <v>ewz-Förderbeitrag</v>
      </c>
      <c r="AE21" s="38" t="str">
        <f>Gesuchsteller!B$20</f>
        <v>Bank</v>
      </c>
      <c r="AF21" s="38" t="str">
        <f>Gesuchsteller!B$15</f>
        <v>name@firma.ch</v>
      </c>
      <c r="AG21" s="38" t="str">
        <f>Gesuchsteller!B$14</f>
        <v>044 123 45 67</v>
      </c>
      <c r="AH21" s="38">
        <f>Gesuchsteller!B$8</f>
        <v>0</v>
      </c>
      <c r="AI21" s="62">
        <f>Förderantrag!P$9</f>
        <v>0</v>
      </c>
    </row>
    <row r="22" spans="1:35">
      <c r="A22" s="36"/>
      <c r="B22" s="36" t="s">
        <v>103</v>
      </c>
      <c r="C22" s="36">
        <f>Förderantrag!C27</f>
        <v>0</v>
      </c>
      <c r="D22" s="37"/>
      <c r="E22" s="61">
        <f t="shared" ca="1" si="0"/>
        <v>46064</v>
      </c>
      <c r="F22" s="37"/>
      <c r="G22" s="37"/>
      <c r="H22" s="38"/>
      <c r="I22" s="113">
        <f>Förderantrag!H27</f>
        <v>0</v>
      </c>
      <c r="J22" s="38" t="str">
        <f>_xlfn.TEXTJOIN(",",,Gesuchsteller!$B$5,Gesuchsteller!$B$9,Gesuchsteller!$B$10)</f>
        <v>Firma,Vorname,Name</v>
      </c>
      <c r="K22" s="38">
        <f>Förderantrag!D27</f>
        <v>0</v>
      </c>
      <c r="L22" s="38">
        <f>Förderantrag!B27</f>
        <v>0</v>
      </c>
      <c r="M22" s="38">
        <f>Förderantrag!C27</f>
        <v>0</v>
      </c>
      <c r="N22" s="38">
        <f>Förderantrag!F27</f>
        <v>0</v>
      </c>
      <c r="O22" s="38">
        <f>Förderantrag!A27</f>
        <v>0</v>
      </c>
      <c r="P22" s="38">
        <f>Förderantrag!G27</f>
        <v>0</v>
      </c>
      <c r="Q22" s="62">
        <f>Förderantrag!I27</f>
        <v>0</v>
      </c>
      <c r="R22" s="38"/>
      <c r="S22" s="38"/>
      <c r="T22" s="116">
        <f>Förderantrag!J27</f>
        <v>0</v>
      </c>
      <c r="U22" s="38">
        <f>Förderantrag!K27</f>
        <v>0</v>
      </c>
      <c r="V22" s="38">
        <f>Förderantrag!L27</f>
        <v>0</v>
      </c>
      <c r="W22" s="38" t="str">
        <f>Gesuchsteller!$B$6</f>
        <v>Ja</v>
      </c>
      <c r="X22" s="97">
        <f>Förderantrag!$N27</f>
        <v>0</v>
      </c>
      <c r="Y22" s="97">
        <f>Förderantrag!$O27*1.081</f>
        <v>0</v>
      </c>
      <c r="Z22" s="97">
        <f t="shared" si="3"/>
        <v>0</v>
      </c>
      <c r="AA22" s="97">
        <f t="shared" si="4"/>
        <v>0</v>
      </c>
      <c r="AB22" s="38" t="str">
        <f>Gesuchsteller!B$21</f>
        <v>CH</v>
      </c>
      <c r="AC22" s="38" t="str">
        <f>Gesuchsteller!B$19</f>
        <v>Vorname Nachname</v>
      </c>
      <c r="AD22" s="38" t="str">
        <f>Gesuchsteller!B$22</f>
        <v>ewz-Förderbeitrag</v>
      </c>
      <c r="AE22" s="38" t="str">
        <f>Gesuchsteller!B$20</f>
        <v>Bank</v>
      </c>
      <c r="AF22" s="38" t="str">
        <f>Gesuchsteller!B$15</f>
        <v>name@firma.ch</v>
      </c>
      <c r="AG22" s="38" t="str">
        <f>Gesuchsteller!B$14</f>
        <v>044 123 45 67</v>
      </c>
      <c r="AH22" s="38">
        <f>Gesuchsteller!B$8</f>
        <v>0</v>
      </c>
      <c r="AI22" s="62">
        <f>Förderantrag!P$9</f>
        <v>0</v>
      </c>
    </row>
    <row r="23" spans="1:35">
      <c r="A23" s="36"/>
      <c r="B23" s="36" t="s">
        <v>103</v>
      </c>
      <c r="C23" s="36">
        <f>Förderantrag!C28</f>
        <v>0</v>
      </c>
      <c r="D23" s="37"/>
      <c r="E23" s="61">
        <f t="shared" ca="1" si="0"/>
        <v>46064</v>
      </c>
      <c r="F23" s="37"/>
      <c r="G23" s="37"/>
      <c r="H23" s="38"/>
      <c r="I23" s="113">
        <f>Förderantrag!H28</f>
        <v>0</v>
      </c>
      <c r="J23" s="38" t="str">
        <f>_xlfn.TEXTJOIN(",",,Gesuchsteller!$B$5,Gesuchsteller!$B$9,Gesuchsteller!$B$10)</f>
        <v>Firma,Vorname,Name</v>
      </c>
      <c r="K23" s="38">
        <f>Förderantrag!D28</f>
        <v>0</v>
      </c>
      <c r="L23" s="38">
        <f>Förderantrag!B28</f>
        <v>0</v>
      </c>
      <c r="M23" s="38">
        <f>Förderantrag!C28</f>
        <v>0</v>
      </c>
      <c r="N23" s="38">
        <f>Förderantrag!F28</f>
        <v>0</v>
      </c>
      <c r="O23" s="38">
        <f>Förderantrag!A28</f>
        <v>0</v>
      </c>
      <c r="P23" s="38">
        <f>Förderantrag!G28</f>
        <v>0</v>
      </c>
      <c r="Q23" s="62">
        <f>Förderantrag!I28</f>
        <v>0</v>
      </c>
      <c r="R23" s="38"/>
      <c r="S23" s="38"/>
      <c r="T23" s="116">
        <f>Förderantrag!J28</f>
        <v>0</v>
      </c>
      <c r="U23" s="38">
        <f>Förderantrag!K28</f>
        <v>0</v>
      </c>
      <c r="V23" s="38">
        <f>Förderantrag!L28</f>
        <v>0</v>
      </c>
      <c r="W23" s="38" t="str">
        <f>Gesuchsteller!$B$6</f>
        <v>Ja</v>
      </c>
      <c r="X23" s="97">
        <f>Förderantrag!$N28</f>
        <v>0</v>
      </c>
      <c r="Y23" s="97">
        <f>Förderantrag!$O28*1.081</f>
        <v>0</v>
      </c>
      <c r="Z23" s="97">
        <f t="shared" si="3"/>
        <v>0</v>
      </c>
      <c r="AA23" s="97">
        <f t="shared" si="4"/>
        <v>0</v>
      </c>
      <c r="AB23" s="38" t="str">
        <f>Gesuchsteller!B$21</f>
        <v>CH</v>
      </c>
      <c r="AC23" s="38" t="str">
        <f>Gesuchsteller!B$19</f>
        <v>Vorname Nachname</v>
      </c>
      <c r="AD23" s="38" t="str">
        <f>Gesuchsteller!B$22</f>
        <v>ewz-Förderbeitrag</v>
      </c>
      <c r="AE23" s="38" t="str">
        <f>Gesuchsteller!B$20</f>
        <v>Bank</v>
      </c>
      <c r="AF23" s="38" t="str">
        <f>Gesuchsteller!B$15</f>
        <v>name@firma.ch</v>
      </c>
      <c r="AG23" s="38" t="str">
        <f>Gesuchsteller!B$14</f>
        <v>044 123 45 67</v>
      </c>
      <c r="AH23" s="38">
        <f>Gesuchsteller!B$8</f>
        <v>0</v>
      </c>
      <c r="AI23" s="62">
        <f>Förderantrag!P$9</f>
        <v>0</v>
      </c>
    </row>
    <row r="24" spans="1:35">
      <c r="A24" s="36"/>
      <c r="B24" s="36" t="s">
        <v>103</v>
      </c>
      <c r="C24" s="36">
        <f>Förderantrag!C29</f>
        <v>0</v>
      </c>
      <c r="D24" s="37"/>
      <c r="E24" s="61">
        <f t="shared" ca="1" si="0"/>
        <v>46064</v>
      </c>
      <c r="F24" s="37"/>
      <c r="G24" s="37"/>
      <c r="H24" s="38"/>
      <c r="I24" s="113">
        <f>Förderantrag!H29</f>
        <v>0</v>
      </c>
      <c r="J24" s="38" t="str">
        <f>_xlfn.TEXTJOIN(",",,Gesuchsteller!$B$5,Gesuchsteller!$B$9,Gesuchsteller!$B$10)</f>
        <v>Firma,Vorname,Name</v>
      </c>
      <c r="K24" s="38">
        <f>Förderantrag!D29</f>
        <v>0</v>
      </c>
      <c r="L24" s="38">
        <f>Förderantrag!B29</f>
        <v>0</v>
      </c>
      <c r="M24" s="38">
        <f>Förderantrag!C29</f>
        <v>0</v>
      </c>
      <c r="N24" s="38">
        <f>Förderantrag!F29</f>
        <v>0</v>
      </c>
      <c r="O24" s="38">
        <f>Förderantrag!A29</f>
        <v>0</v>
      </c>
      <c r="P24" s="38">
        <f>Förderantrag!G29</f>
        <v>0</v>
      </c>
      <c r="Q24" s="62">
        <f>Förderantrag!I29</f>
        <v>0</v>
      </c>
      <c r="R24" s="38"/>
      <c r="S24" s="38"/>
      <c r="T24" s="116">
        <f>Förderantrag!J29</f>
        <v>0</v>
      </c>
      <c r="U24" s="38">
        <f>Förderantrag!K29</f>
        <v>0</v>
      </c>
      <c r="V24" s="38">
        <f>Förderantrag!L29</f>
        <v>0</v>
      </c>
      <c r="W24" s="38" t="str">
        <f>Gesuchsteller!$B$6</f>
        <v>Ja</v>
      </c>
      <c r="X24" s="97">
        <f>Förderantrag!$N29</f>
        <v>0</v>
      </c>
      <c r="Y24" s="97">
        <f>Förderantrag!$O29*1.081</f>
        <v>0</v>
      </c>
      <c r="Z24" s="97">
        <f t="shared" si="3"/>
        <v>0</v>
      </c>
      <c r="AA24" s="97">
        <f t="shared" si="4"/>
        <v>0</v>
      </c>
      <c r="AB24" s="38" t="str">
        <f>Gesuchsteller!B$21</f>
        <v>CH</v>
      </c>
      <c r="AC24" s="38" t="str">
        <f>Gesuchsteller!B$19</f>
        <v>Vorname Nachname</v>
      </c>
      <c r="AD24" s="38" t="str">
        <f>Gesuchsteller!B$22</f>
        <v>ewz-Förderbeitrag</v>
      </c>
      <c r="AE24" s="38" t="str">
        <f>Gesuchsteller!B$20</f>
        <v>Bank</v>
      </c>
      <c r="AF24" s="38" t="str">
        <f>Gesuchsteller!B$15</f>
        <v>name@firma.ch</v>
      </c>
      <c r="AG24" s="38" t="str">
        <f>Gesuchsteller!B$14</f>
        <v>044 123 45 67</v>
      </c>
      <c r="AH24" s="38">
        <f>Gesuchsteller!B$8</f>
        <v>0</v>
      </c>
      <c r="AI24" s="62">
        <f>Förderantrag!P$9</f>
        <v>0</v>
      </c>
    </row>
    <row r="25" spans="1:35">
      <c r="A25" s="36"/>
      <c r="B25" s="36" t="s">
        <v>103</v>
      </c>
      <c r="C25" s="36">
        <f>Förderantrag!C30</f>
        <v>0</v>
      </c>
      <c r="D25" s="37"/>
      <c r="E25" s="61">
        <f t="shared" ca="1" si="0"/>
        <v>46064</v>
      </c>
      <c r="F25" s="37"/>
      <c r="G25" s="37"/>
      <c r="H25" s="38"/>
      <c r="I25" s="113">
        <f>Förderantrag!H30</f>
        <v>0</v>
      </c>
      <c r="J25" s="38" t="str">
        <f>_xlfn.TEXTJOIN(",",,Gesuchsteller!$B$5,Gesuchsteller!$B$9,Gesuchsteller!$B$10)</f>
        <v>Firma,Vorname,Name</v>
      </c>
      <c r="K25" s="38">
        <f>Förderantrag!D30</f>
        <v>0</v>
      </c>
      <c r="L25" s="38">
        <f>Förderantrag!B30</f>
        <v>0</v>
      </c>
      <c r="M25" s="38">
        <f>Förderantrag!C30</f>
        <v>0</v>
      </c>
      <c r="N25" s="38">
        <f>Förderantrag!F30</f>
        <v>0</v>
      </c>
      <c r="O25" s="38">
        <f>Förderantrag!A30</f>
        <v>0</v>
      </c>
      <c r="P25" s="38">
        <f>Förderantrag!G30</f>
        <v>0</v>
      </c>
      <c r="Q25" s="62">
        <f>Förderantrag!I30</f>
        <v>0</v>
      </c>
      <c r="R25" s="38"/>
      <c r="S25" s="38"/>
      <c r="T25" s="116">
        <f>Förderantrag!J30</f>
        <v>0</v>
      </c>
      <c r="U25" s="38">
        <f>Förderantrag!K30</f>
        <v>0</v>
      </c>
      <c r="V25" s="38">
        <f>Förderantrag!L30</f>
        <v>0</v>
      </c>
      <c r="W25" s="38" t="str">
        <f>Gesuchsteller!$B$6</f>
        <v>Ja</v>
      </c>
      <c r="X25" s="97">
        <f>Förderantrag!$N30</f>
        <v>0</v>
      </c>
      <c r="Y25" s="97">
        <f>Förderantrag!$O30*1.081</f>
        <v>0</v>
      </c>
      <c r="Z25" s="97">
        <f t="shared" si="3"/>
        <v>0</v>
      </c>
      <c r="AA25" s="97">
        <f t="shared" si="4"/>
        <v>0</v>
      </c>
      <c r="AB25" s="38" t="str">
        <f>Gesuchsteller!B$21</f>
        <v>CH</v>
      </c>
      <c r="AC25" s="38" t="str">
        <f>Gesuchsteller!B$19</f>
        <v>Vorname Nachname</v>
      </c>
      <c r="AD25" s="38" t="str">
        <f>Gesuchsteller!B$22</f>
        <v>ewz-Förderbeitrag</v>
      </c>
      <c r="AE25" s="38" t="str">
        <f>Gesuchsteller!B$20</f>
        <v>Bank</v>
      </c>
      <c r="AF25" s="38" t="str">
        <f>Gesuchsteller!B$15</f>
        <v>name@firma.ch</v>
      </c>
      <c r="AG25" s="38" t="str">
        <f>Gesuchsteller!B$14</f>
        <v>044 123 45 67</v>
      </c>
      <c r="AH25" s="38">
        <f>Gesuchsteller!B$8</f>
        <v>0</v>
      </c>
      <c r="AI25" s="62">
        <f>Förderantrag!P$9</f>
        <v>0</v>
      </c>
    </row>
    <row r="26" spans="1:35">
      <c r="A26" s="36"/>
      <c r="B26" s="36" t="s">
        <v>103</v>
      </c>
      <c r="C26" s="36">
        <f>Förderantrag!C31</f>
        <v>0</v>
      </c>
      <c r="D26" s="37"/>
      <c r="E26" s="61">
        <f t="shared" ca="1" si="0"/>
        <v>46064</v>
      </c>
      <c r="F26" s="37"/>
      <c r="G26" s="37"/>
      <c r="H26" s="38"/>
      <c r="I26" s="113">
        <f>Förderantrag!H31</f>
        <v>0</v>
      </c>
      <c r="J26" s="38" t="str">
        <f>_xlfn.TEXTJOIN(",",,Gesuchsteller!$B$5,Gesuchsteller!$B$9,Gesuchsteller!$B$10)</f>
        <v>Firma,Vorname,Name</v>
      </c>
      <c r="K26" s="38">
        <f>Förderantrag!D31</f>
        <v>0</v>
      </c>
      <c r="L26" s="38">
        <f>Förderantrag!B31</f>
        <v>0</v>
      </c>
      <c r="M26" s="38">
        <f>Förderantrag!C31</f>
        <v>0</v>
      </c>
      <c r="N26" s="38">
        <f>Förderantrag!F31</f>
        <v>0</v>
      </c>
      <c r="O26" s="38">
        <f>Förderantrag!A31</f>
        <v>0</v>
      </c>
      <c r="P26" s="38">
        <f>Förderantrag!G31</f>
        <v>0</v>
      </c>
      <c r="Q26" s="62">
        <f>Förderantrag!I31</f>
        <v>0</v>
      </c>
      <c r="R26" s="38"/>
      <c r="S26" s="38"/>
      <c r="T26" s="116">
        <f>Förderantrag!J31</f>
        <v>0</v>
      </c>
      <c r="U26" s="38">
        <f>Förderantrag!K31</f>
        <v>0</v>
      </c>
      <c r="V26" s="38">
        <f>Förderantrag!L31</f>
        <v>0</v>
      </c>
      <c r="W26" s="38" t="str">
        <f>Gesuchsteller!$B$6</f>
        <v>Ja</v>
      </c>
      <c r="X26" s="97">
        <f>Förderantrag!$N31</f>
        <v>0</v>
      </c>
      <c r="Y26" s="97">
        <f>Förderantrag!$O31*1.081</f>
        <v>0</v>
      </c>
      <c r="Z26" s="97">
        <f t="shared" si="3"/>
        <v>0</v>
      </c>
      <c r="AA26" s="97">
        <f t="shared" si="4"/>
        <v>0</v>
      </c>
      <c r="AB26" s="38" t="str">
        <f>Gesuchsteller!B$21</f>
        <v>CH</v>
      </c>
      <c r="AC26" s="38" t="str">
        <f>Gesuchsteller!B$19</f>
        <v>Vorname Nachname</v>
      </c>
      <c r="AD26" s="38" t="str">
        <f>Gesuchsteller!B$22</f>
        <v>ewz-Förderbeitrag</v>
      </c>
      <c r="AE26" s="38" t="str">
        <f>Gesuchsteller!B$20</f>
        <v>Bank</v>
      </c>
      <c r="AF26" s="38" t="str">
        <f>Gesuchsteller!B$15</f>
        <v>name@firma.ch</v>
      </c>
      <c r="AG26" s="38" t="str">
        <f>Gesuchsteller!B$14</f>
        <v>044 123 45 67</v>
      </c>
      <c r="AH26" s="38">
        <f>Gesuchsteller!B$8</f>
        <v>0</v>
      </c>
      <c r="AI26" s="62">
        <f>Förderantrag!P$9</f>
        <v>0</v>
      </c>
    </row>
    <row r="27" spans="1:35">
      <c r="A27" s="36"/>
      <c r="B27" s="36" t="s">
        <v>103</v>
      </c>
      <c r="C27" s="36">
        <f>Förderantrag!C32</f>
        <v>0</v>
      </c>
      <c r="D27" s="37"/>
      <c r="E27" s="61">
        <f t="shared" ca="1" si="0"/>
        <v>46064</v>
      </c>
      <c r="F27" s="37"/>
      <c r="G27" s="37"/>
      <c r="H27" s="38"/>
      <c r="I27" s="113">
        <f>Förderantrag!H32</f>
        <v>0</v>
      </c>
      <c r="J27" s="38" t="str">
        <f>_xlfn.TEXTJOIN(",",,Gesuchsteller!$B$5,Gesuchsteller!$B$9,Gesuchsteller!$B$10)</f>
        <v>Firma,Vorname,Name</v>
      </c>
      <c r="K27" s="38">
        <f>Förderantrag!D32</f>
        <v>0</v>
      </c>
      <c r="L27" s="38">
        <f>Förderantrag!B32</f>
        <v>0</v>
      </c>
      <c r="M27" s="38">
        <f>Förderantrag!C32</f>
        <v>0</v>
      </c>
      <c r="N27" s="38">
        <f>Förderantrag!F32</f>
        <v>0</v>
      </c>
      <c r="O27" s="38">
        <f>Förderantrag!A32</f>
        <v>0</v>
      </c>
      <c r="P27" s="38">
        <f>Förderantrag!G32</f>
        <v>0</v>
      </c>
      <c r="Q27" s="62">
        <f>Förderantrag!I32</f>
        <v>0</v>
      </c>
      <c r="R27" s="38"/>
      <c r="S27" s="38"/>
      <c r="T27" s="116">
        <f>Förderantrag!J32</f>
        <v>0</v>
      </c>
      <c r="U27" s="38">
        <f>Förderantrag!K32</f>
        <v>0</v>
      </c>
      <c r="V27" s="38">
        <f>Förderantrag!L32</f>
        <v>0</v>
      </c>
      <c r="W27" s="38" t="str">
        <f>Gesuchsteller!$B$6</f>
        <v>Ja</v>
      </c>
      <c r="X27" s="97">
        <f>Förderantrag!$N32</f>
        <v>0</v>
      </c>
      <c r="Y27" s="97">
        <f>Förderantrag!$O32*1.081</f>
        <v>0</v>
      </c>
      <c r="Z27" s="97">
        <f t="shared" si="3"/>
        <v>0</v>
      </c>
      <c r="AA27" s="97">
        <f t="shared" si="4"/>
        <v>0</v>
      </c>
      <c r="AB27" s="38" t="str">
        <f>Gesuchsteller!B$21</f>
        <v>CH</v>
      </c>
      <c r="AC27" s="38" t="str">
        <f>Gesuchsteller!B$19</f>
        <v>Vorname Nachname</v>
      </c>
      <c r="AD27" s="38" t="str">
        <f>Gesuchsteller!B$22</f>
        <v>ewz-Förderbeitrag</v>
      </c>
      <c r="AE27" s="38" t="str">
        <f>Gesuchsteller!B$20</f>
        <v>Bank</v>
      </c>
      <c r="AF27" s="38" t="str">
        <f>Gesuchsteller!B$15</f>
        <v>name@firma.ch</v>
      </c>
      <c r="AG27" s="38" t="str">
        <f>Gesuchsteller!B$14</f>
        <v>044 123 45 67</v>
      </c>
      <c r="AH27" s="38">
        <f>Gesuchsteller!B$8</f>
        <v>0</v>
      </c>
      <c r="AI27" s="62">
        <f>Förderantrag!P$9</f>
        <v>0</v>
      </c>
    </row>
    <row r="28" spans="1:35">
      <c r="A28" s="36"/>
      <c r="B28" s="36" t="s">
        <v>103</v>
      </c>
      <c r="C28" s="36">
        <f>Förderantrag!C33</f>
        <v>0</v>
      </c>
      <c r="D28" s="37"/>
      <c r="E28" s="61">
        <f t="shared" ca="1" si="0"/>
        <v>46064</v>
      </c>
      <c r="F28" s="37"/>
      <c r="G28" s="37"/>
      <c r="H28" s="38"/>
      <c r="I28" s="113">
        <f>Förderantrag!H33</f>
        <v>0</v>
      </c>
      <c r="J28" s="38" t="str">
        <f>_xlfn.TEXTJOIN(",",,Gesuchsteller!$B$5,Gesuchsteller!$B$9,Gesuchsteller!$B$10)</f>
        <v>Firma,Vorname,Name</v>
      </c>
      <c r="K28" s="38">
        <f>Förderantrag!D33</f>
        <v>0</v>
      </c>
      <c r="L28" s="38">
        <f>Förderantrag!B33</f>
        <v>0</v>
      </c>
      <c r="M28" s="38">
        <f>Förderantrag!C33</f>
        <v>0</v>
      </c>
      <c r="N28" s="38">
        <f>Förderantrag!F33</f>
        <v>0</v>
      </c>
      <c r="O28" s="38">
        <f>Förderantrag!A33</f>
        <v>0</v>
      </c>
      <c r="P28" s="38">
        <f>Förderantrag!G33</f>
        <v>0</v>
      </c>
      <c r="Q28" s="62">
        <f>Förderantrag!I33</f>
        <v>0</v>
      </c>
      <c r="R28" s="38"/>
      <c r="S28" s="38"/>
      <c r="T28" s="116">
        <f>Förderantrag!J33</f>
        <v>0</v>
      </c>
      <c r="U28" s="38">
        <f>Förderantrag!K33</f>
        <v>0</v>
      </c>
      <c r="V28" s="38">
        <f>Förderantrag!L33</f>
        <v>0</v>
      </c>
      <c r="W28" s="38" t="str">
        <f>Gesuchsteller!$B$6</f>
        <v>Ja</v>
      </c>
      <c r="X28" s="97">
        <f>Förderantrag!$N33</f>
        <v>0</v>
      </c>
      <c r="Y28" s="97">
        <f>Förderantrag!$O33*1.081</f>
        <v>0</v>
      </c>
      <c r="Z28" s="97">
        <f t="shared" si="3"/>
        <v>0</v>
      </c>
      <c r="AA28" s="97">
        <f t="shared" si="4"/>
        <v>0</v>
      </c>
      <c r="AB28" s="38" t="str">
        <f>Gesuchsteller!B$21</f>
        <v>CH</v>
      </c>
      <c r="AC28" s="38" t="str">
        <f>Gesuchsteller!B$19</f>
        <v>Vorname Nachname</v>
      </c>
      <c r="AD28" s="38" t="str">
        <f>Gesuchsteller!B$22</f>
        <v>ewz-Förderbeitrag</v>
      </c>
      <c r="AE28" s="38" t="str">
        <f>Gesuchsteller!B$20</f>
        <v>Bank</v>
      </c>
      <c r="AF28" s="38" t="str">
        <f>Gesuchsteller!B$15</f>
        <v>name@firma.ch</v>
      </c>
      <c r="AG28" s="38" t="str">
        <f>Gesuchsteller!B$14</f>
        <v>044 123 45 67</v>
      </c>
      <c r="AH28" s="38">
        <f>Gesuchsteller!B$8</f>
        <v>0</v>
      </c>
      <c r="AI28" s="62">
        <f>Förderantrag!P$9</f>
        <v>0</v>
      </c>
    </row>
    <row r="29" spans="1:35">
      <c r="A29" s="36"/>
      <c r="B29" s="36" t="s">
        <v>103</v>
      </c>
      <c r="C29" s="36">
        <f>Förderantrag!C34</f>
        <v>0</v>
      </c>
      <c r="D29" s="37"/>
      <c r="E29" s="61">
        <f t="shared" ca="1" si="0"/>
        <v>46064</v>
      </c>
      <c r="F29" s="37"/>
      <c r="G29" s="37"/>
      <c r="H29" s="38"/>
      <c r="I29" s="113">
        <f>Förderantrag!H34</f>
        <v>0</v>
      </c>
      <c r="J29" s="38" t="str">
        <f>_xlfn.TEXTJOIN(",",,Gesuchsteller!$B$5,Gesuchsteller!$B$9,Gesuchsteller!$B$10)</f>
        <v>Firma,Vorname,Name</v>
      </c>
      <c r="K29" s="38">
        <f>Förderantrag!D34</f>
        <v>0</v>
      </c>
      <c r="L29" s="38">
        <f>Förderantrag!B34</f>
        <v>0</v>
      </c>
      <c r="M29" s="38">
        <f>Förderantrag!C34</f>
        <v>0</v>
      </c>
      <c r="N29" s="38">
        <f>Förderantrag!F34</f>
        <v>0</v>
      </c>
      <c r="O29" s="38">
        <f>Förderantrag!A34</f>
        <v>0</v>
      </c>
      <c r="P29" s="38">
        <f>Förderantrag!G34</f>
        <v>0</v>
      </c>
      <c r="Q29" s="62">
        <f>Förderantrag!I34</f>
        <v>0</v>
      </c>
      <c r="R29" s="38"/>
      <c r="S29" s="38"/>
      <c r="T29" s="116">
        <f>Förderantrag!J34</f>
        <v>0</v>
      </c>
      <c r="U29" s="38">
        <f>Förderantrag!K34</f>
        <v>0</v>
      </c>
      <c r="V29" s="38">
        <f>Förderantrag!L34</f>
        <v>0</v>
      </c>
      <c r="W29" s="38" t="str">
        <f>Gesuchsteller!$B$6</f>
        <v>Ja</v>
      </c>
      <c r="X29" s="97">
        <f>Förderantrag!$N34</f>
        <v>0</v>
      </c>
      <c r="Y29" s="97">
        <f>Förderantrag!$O34*1.081</f>
        <v>0</v>
      </c>
      <c r="Z29" s="97">
        <f t="shared" si="3"/>
        <v>0</v>
      </c>
      <c r="AA29" s="97">
        <f t="shared" si="4"/>
        <v>0</v>
      </c>
      <c r="AB29" s="38" t="str">
        <f>Gesuchsteller!B$21</f>
        <v>CH</v>
      </c>
      <c r="AC29" s="38" t="str">
        <f>Gesuchsteller!B$19</f>
        <v>Vorname Nachname</v>
      </c>
      <c r="AD29" s="38" t="str">
        <f>Gesuchsteller!B$22</f>
        <v>ewz-Förderbeitrag</v>
      </c>
      <c r="AE29" s="38" t="str">
        <f>Gesuchsteller!B$20</f>
        <v>Bank</v>
      </c>
      <c r="AF29" s="38" t="str">
        <f>Gesuchsteller!B$15</f>
        <v>name@firma.ch</v>
      </c>
      <c r="AG29" s="38" t="str">
        <f>Gesuchsteller!B$14</f>
        <v>044 123 45 67</v>
      </c>
      <c r="AH29" s="38">
        <f>Gesuchsteller!B$8</f>
        <v>0</v>
      </c>
      <c r="AI29" s="62">
        <f>Förderantrag!P$9</f>
        <v>0</v>
      </c>
    </row>
    <row r="30" spans="1:35">
      <c r="A30" s="36"/>
      <c r="B30" s="36" t="s">
        <v>103</v>
      </c>
      <c r="C30" s="36">
        <f>Förderantrag!C35</f>
        <v>0</v>
      </c>
      <c r="D30" s="37"/>
      <c r="E30" s="61">
        <f t="shared" ca="1" si="0"/>
        <v>46064</v>
      </c>
      <c r="F30" s="37"/>
      <c r="G30" s="37"/>
      <c r="H30" s="38"/>
      <c r="I30" s="113">
        <f>Förderantrag!H35</f>
        <v>0</v>
      </c>
      <c r="J30" s="38" t="str">
        <f>_xlfn.TEXTJOIN(",",,Gesuchsteller!$B$5,Gesuchsteller!$B$9,Gesuchsteller!$B$10)</f>
        <v>Firma,Vorname,Name</v>
      </c>
      <c r="K30" s="38">
        <f>Förderantrag!D35</f>
        <v>0</v>
      </c>
      <c r="L30" s="38">
        <f>Förderantrag!B35</f>
        <v>0</v>
      </c>
      <c r="M30" s="38">
        <f>Förderantrag!C35</f>
        <v>0</v>
      </c>
      <c r="N30" s="38">
        <f>Förderantrag!F35</f>
        <v>0</v>
      </c>
      <c r="O30" s="38">
        <f>Förderantrag!A35</f>
        <v>0</v>
      </c>
      <c r="P30" s="38">
        <f>Förderantrag!G35</f>
        <v>0</v>
      </c>
      <c r="Q30" s="62">
        <f>Förderantrag!I35</f>
        <v>0</v>
      </c>
      <c r="R30" s="38"/>
      <c r="S30" s="38"/>
      <c r="T30" s="116">
        <f>Förderantrag!J35</f>
        <v>0</v>
      </c>
      <c r="U30" s="38">
        <f>Förderantrag!K35</f>
        <v>0</v>
      </c>
      <c r="V30" s="38">
        <f>Förderantrag!L35</f>
        <v>0</v>
      </c>
      <c r="W30" s="38" t="str">
        <f>Gesuchsteller!$B$6</f>
        <v>Ja</v>
      </c>
      <c r="X30" s="97">
        <f>Förderantrag!$N35</f>
        <v>0</v>
      </c>
      <c r="Y30" s="97">
        <f>Förderantrag!$O35*1.081</f>
        <v>0</v>
      </c>
      <c r="Z30" s="97">
        <f t="shared" si="3"/>
        <v>0</v>
      </c>
      <c r="AA30" s="97">
        <f t="shared" si="4"/>
        <v>0</v>
      </c>
      <c r="AB30" s="38" t="str">
        <f>Gesuchsteller!B$21</f>
        <v>CH</v>
      </c>
      <c r="AC30" s="38" t="str">
        <f>Gesuchsteller!B$19</f>
        <v>Vorname Nachname</v>
      </c>
      <c r="AD30" s="38" t="str">
        <f>Gesuchsteller!B$22</f>
        <v>ewz-Förderbeitrag</v>
      </c>
      <c r="AE30" s="38" t="str">
        <f>Gesuchsteller!B$20</f>
        <v>Bank</v>
      </c>
      <c r="AF30" s="38" t="str">
        <f>Gesuchsteller!B$15</f>
        <v>name@firma.ch</v>
      </c>
      <c r="AG30" s="38" t="str">
        <f>Gesuchsteller!B$14</f>
        <v>044 123 45 67</v>
      </c>
      <c r="AH30" s="38">
        <f>Gesuchsteller!B$8</f>
        <v>0</v>
      </c>
      <c r="AI30" s="62">
        <f>Förderantrag!P$9</f>
        <v>0</v>
      </c>
    </row>
    <row r="31" spans="1:35">
      <c r="A31" s="36"/>
      <c r="B31" s="36" t="s">
        <v>103</v>
      </c>
      <c r="C31" s="36">
        <f>Förderantrag!C36</f>
        <v>0</v>
      </c>
      <c r="D31" s="37"/>
      <c r="E31" s="61">
        <f t="shared" ca="1" si="0"/>
        <v>46064</v>
      </c>
      <c r="F31" s="37"/>
      <c r="G31" s="37"/>
      <c r="H31" s="38"/>
      <c r="I31" s="113">
        <f>Förderantrag!H36</f>
        <v>0</v>
      </c>
      <c r="J31" s="38" t="str">
        <f>_xlfn.TEXTJOIN(",",,Gesuchsteller!$B$5,Gesuchsteller!$B$9,Gesuchsteller!$B$10)</f>
        <v>Firma,Vorname,Name</v>
      </c>
      <c r="K31" s="38">
        <f>Förderantrag!D36</f>
        <v>0</v>
      </c>
      <c r="L31" s="38">
        <f>Förderantrag!B36</f>
        <v>0</v>
      </c>
      <c r="M31" s="38">
        <f>Förderantrag!C36</f>
        <v>0</v>
      </c>
      <c r="N31" s="38">
        <f>Förderantrag!F36</f>
        <v>0</v>
      </c>
      <c r="O31" s="38">
        <f>Förderantrag!A36</f>
        <v>0</v>
      </c>
      <c r="P31" s="38">
        <f>Förderantrag!G36</f>
        <v>0</v>
      </c>
      <c r="Q31" s="62">
        <f>Förderantrag!I36</f>
        <v>0</v>
      </c>
      <c r="R31" s="38"/>
      <c r="S31" s="38"/>
      <c r="T31" s="116">
        <f>Förderantrag!J36</f>
        <v>0</v>
      </c>
      <c r="U31" s="38">
        <f>Förderantrag!K36</f>
        <v>0</v>
      </c>
      <c r="V31" s="38">
        <f>Förderantrag!L36</f>
        <v>0</v>
      </c>
      <c r="W31" s="38" t="str">
        <f>Gesuchsteller!$B$6</f>
        <v>Ja</v>
      </c>
      <c r="X31" s="97">
        <f>Förderantrag!$N36</f>
        <v>0</v>
      </c>
      <c r="Y31" s="97">
        <f>Förderantrag!$O36*1.081</f>
        <v>0</v>
      </c>
      <c r="Z31" s="97">
        <f t="shared" si="3"/>
        <v>0</v>
      </c>
      <c r="AA31" s="97">
        <f t="shared" si="4"/>
        <v>0</v>
      </c>
      <c r="AB31" s="38" t="str">
        <f>Gesuchsteller!B$21</f>
        <v>CH</v>
      </c>
      <c r="AC31" s="38" t="str">
        <f>Gesuchsteller!B$19</f>
        <v>Vorname Nachname</v>
      </c>
      <c r="AD31" s="38" t="str">
        <f>Gesuchsteller!B$22</f>
        <v>ewz-Förderbeitrag</v>
      </c>
      <c r="AE31" s="38" t="str">
        <f>Gesuchsteller!B$20</f>
        <v>Bank</v>
      </c>
      <c r="AF31" s="38" t="str">
        <f>Gesuchsteller!B$15</f>
        <v>name@firma.ch</v>
      </c>
      <c r="AG31" s="38" t="str">
        <f>Gesuchsteller!B$14</f>
        <v>044 123 45 67</v>
      </c>
      <c r="AH31" s="38">
        <f>Gesuchsteller!B$8</f>
        <v>0</v>
      </c>
      <c r="AI31" s="62">
        <f>Förderantrag!P$9</f>
        <v>0</v>
      </c>
    </row>
    <row r="32" spans="1:35">
      <c r="A32" s="36"/>
      <c r="B32" s="36" t="s">
        <v>103</v>
      </c>
      <c r="C32" s="36">
        <f>Förderantrag!C37</f>
        <v>0</v>
      </c>
      <c r="D32" s="37"/>
      <c r="E32" s="61">
        <f t="shared" ca="1" si="0"/>
        <v>46064</v>
      </c>
      <c r="F32" s="37"/>
      <c r="G32" s="37"/>
      <c r="H32" s="38"/>
      <c r="I32" s="113">
        <f>Förderantrag!H37</f>
        <v>0</v>
      </c>
      <c r="J32" s="38" t="str">
        <f>_xlfn.TEXTJOIN(",",,Gesuchsteller!$B$5,Gesuchsteller!$B$9,Gesuchsteller!$B$10)</f>
        <v>Firma,Vorname,Name</v>
      </c>
      <c r="K32" s="38">
        <f>Förderantrag!D37</f>
        <v>0</v>
      </c>
      <c r="L32" s="38">
        <f>Förderantrag!B37</f>
        <v>0</v>
      </c>
      <c r="M32" s="38">
        <f>Förderantrag!C37</f>
        <v>0</v>
      </c>
      <c r="N32" s="38">
        <f>Förderantrag!F37</f>
        <v>0</v>
      </c>
      <c r="O32" s="38">
        <f>Förderantrag!A37</f>
        <v>0</v>
      </c>
      <c r="P32" s="38">
        <f>Förderantrag!G37</f>
        <v>0</v>
      </c>
      <c r="Q32" s="62">
        <f>Förderantrag!I37</f>
        <v>0</v>
      </c>
      <c r="R32" s="38"/>
      <c r="S32" s="38"/>
      <c r="T32" s="116">
        <f>Förderantrag!J37</f>
        <v>0</v>
      </c>
      <c r="U32" s="38">
        <f>Förderantrag!K37</f>
        <v>0</v>
      </c>
      <c r="V32" s="38">
        <f>Förderantrag!L37</f>
        <v>0</v>
      </c>
      <c r="W32" s="38" t="str">
        <f>Gesuchsteller!$B$6</f>
        <v>Ja</v>
      </c>
      <c r="X32" s="97">
        <f>Förderantrag!$N37</f>
        <v>0</v>
      </c>
      <c r="Y32" s="97">
        <f>Förderantrag!$O37*1.081</f>
        <v>0</v>
      </c>
      <c r="Z32" s="97">
        <f t="shared" si="3"/>
        <v>0</v>
      </c>
      <c r="AA32" s="97">
        <f t="shared" si="4"/>
        <v>0</v>
      </c>
      <c r="AB32" s="38" t="str">
        <f>Gesuchsteller!B$21</f>
        <v>CH</v>
      </c>
      <c r="AC32" s="38" t="str">
        <f>Gesuchsteller!B$19</f>
        <v>Vorname Nachname</v>
      </c>
      <c r="AD32" s="38" t="str">
        <f>Gesuchsteller!B$22</f>
        <v>ewz-Förderbeitrag</v>
      </c>
      <c r="AE32" s="38" t="str">
        <f>Gesuchsteller!B$20</f>
        <v>Bank</v>
      </c>
      <c r="AF32" s="38" t="str">
        <f>Gesuchsteller!B$15</f>
        <v>name@firma.ch</v>
      </c>
      <c r="AG32" s="38" t="str">
        <f>Gesuchsteller!B$14</f>
        <v>044 123 45 67</v>
      </c>
      <c r="AH32" s="38">
        <f>Gesuchsteller!B$8</f>
        <v>0</v>
      </c>
      <c r="AI32" s="62">
        <f>Förderantrag!P$9</f>
        <v>0</v>
      </c>
    </row>
    <row r="33" spans="1:35">
      <c r="A33" s="36"/>
      <c r="B33" s="36" t="s">
        <v>103</v>
      </c>
      <c r="C33" s="36">
        <f>Förderantrag!C38</f>
        <v>0</v>
      </c>
      <c r="D33" s="37"/>
      <c r="E33" s="61">
        <f t="shared" ca="1" si="0"/>
        <v>46064</v>
      </c>
      <c r="F33" s="37"/>
      <c r="G33" s="37"/>
      <c r="H33" s="38"/>
      <c r="I33" s="113">
        <f>Förderantrag!H38</f>
        <v>0</v>
      </c>
      <c r="J33" s="38" t="str">
        <f>_xlfn.TEXTJOIN(",",,Gesuchsteller!$B$5,Gesuchsteller!$B$9,Gesuchsteller!$B$10)</f>
        <v>Firma,Vorname,Name</v>
      </c>
      <c r="K33" s="38">
        <f>Förderantrag!D38</f>
        <v>0</v>
      </c>
      <c r="L33" s="38">
        <f>Förderantrag!B38</f>
        <v>0</v>
      </c>
      <c r="M33" s="38">
        <f>Förderantrag!C38</f>
        <v>0</v>
      </c>
      <c r="N33" s="38">
        <f>Förderantrag!F38</f>
        <v>0</v>
      </c>
      <c r="O33" s="38">
        <f>Förderantrag!A38</f>
        <v>0</v>
      </c>
      <c r="P33" s="38">
        <f>Förderantrag!G38</f>
        <v>0</v>
      </c>
      <c r="Q33" s="62">
        <f>Förderantrag!I38</f>
        <v>0</v>
      </c>
      <c r="R33" s="38"/>
      <c r="S33" s="38"/>
      <c r="T33" s="116">
        <f>Förderantrag!J38</f>
        <v>0</v>
      </c>
      <c r="U33" s="38">
        <f>Förderantrag!K38</f>
        <v>0</v>
      </c>
      <c r="V33" s="38">
        <f>Förderantrag!L38</f>
        <v>0</v>
      </c>
      <c r="W33" s="38" t="str">
        <f>Gesuchsteller!$B$6</f>
        <v>Ja</v>
      </c>
      <c r="X33" s="97">
        <f>Förderantrag!$N38</f>
        <v>0</v>
      </c>
      <c r="Y33" s="97">
        <f>Förderantrag!$O38*1.081</f>
        <v>0</v>
      </c>
      <c r="Z33" s="97">
        <f t="shared" si="3"/>
        <v>0</v>
      </c>
      <c r="AA33" s="97">
        <f t="shared" si="4"/>
        <v>0</v>
      </c>
      <c r="AB33" s="38" t="str">
        <f>Gesuchsteller!B$21</f>
        <v>CH</v>
      </c>
      <c r="AC33" s="38" t="str">
        <f>Gesuchsteller!B$19</f>
        <v>Vorname Nachname</v>
      </c>
      <c r="AD33" s="38" t="str">
        <f>Gesuchsteller!B$22</f>
        <v>ewz-Förderbeitrag</v>
      </c>
      <c r="AE33" s="38" t="str">
        <f>Gesuchsteller!B$20</f>
        <v>Bank</v>
      </c>
      <c r="AF33" s="38" t="str">
        <f>Gesuchsteller!B$15</f>
        <v>name@firma.ch</v>
      </c>
      <c r="AG33" s="38" t="str">
        <f>Gesuchsteller!B$14</f>
        <v>044 123 45 67</v>
      </c>
      <c r="AH33" s="38">
        <f>Gesuchsteller!B$8</f>
        <v>0</v>
      </c>
      <c r="AI33" s="62">
        <f>Förderantrag!P$9</f>
        <v>0</v>
      </c>
    </row>
    <row r="34" spans="1:35">
      <c r="A34" s="36"/>
      <c r="B34" s="36" t="s">
        <v>103</v>
      </c>
      <c r="C34" s="36">
        <f>Förderantrag!C39</f>
        <v>0</v>
      </c>
      <c r="D34" s="37"/>
      <c r="E34" s="61">
        <f t="shared" ca="1" si="0"/>
        <v>46064</v>
      </c>
      <c r="F34" s="37"/>
      <c r="G34" s="37"/>
      <c r="H34" s="38"/>
      <c r="I34" s="113">
        <f>Förderantrag!H39</f>
        <v>0</v>
      </c>
      <c r="J34" s="38" t="str">
        <f>_xlfn.TEXTJOIN(",",,Gesuchsteller!$B$5,Gesuchsteller!$B$9,Gesuchsteller!$B$10)</f>
        <v>Firma,Vorname,Name</v>
      </c>
      <c r="K34" s="38">
        <f>Förderantrag!D39</f>
        <v>0</v>
      </c>
      <c r="L34" s="38">
        <f>Förderantrag!B39</f>
        <v>0</v>
      </c>
      <c r="M34" s="38">
        <f>Förderantrag!C39</f>
        <v>0</v>
      </c>
      <c r="N34" s="38">
        <f>Förderantrag!F39</f>
        <v>0</v>
      </c>
      <c r="O34" s="38">
        <f>Förderantrag!A39</f>
        <v>0</v>
      </c>
      <c r="P34" s="38">
        <f>Förderantrag!G39</f>
        <v>0</v>
      </c>
      <c r="Q34" s="62">
        <f>Förderantrag!I39</f>
        <v>0</v>
      </c>
      <c r="R34" s="38"/>
      <c r="S34" s="38"/>
      <c r="T34" s="116">
        <f>Förderantrag!J39</f>
        <v>0</v>
      </c>
      <c r="U34" s="38">
        <f>Förderantrag!K39</f>
        <v>0</v>
      </c>
      <c r="V34" s="38">
        <f>Förderantrag!L39</f>
        <v>0</v>
      </c>
      <c r="W34" s="38" t="str">
        <f>Gesuchsteller!$B$6</f>
        <v>Ja</v>
      </c>
      <c r="X34" s="97">
        <f>Förderantrag!$N39</f>
        <v>0</v>
      </c>
      <c r="Y34" s="97">
        <f>Förderantrag!$O39*1.081</f>
        <v>0</v>
      </c>
      <c r="Z34" s="97">
        <f t="shared" si="3"/>
        <v>0</v>
      </c>
      <c r="AA34" s="97">
        <f t="shared" si="4"/>
        <v>0</v>
      </c>
      <c r="AB34" s="38" t="str">
        <f>Gesuchsteller!B$21</f>
        <v>CH</v>
      </c>
      <c r="AC34" s="38" t="str">
        <f>Gesuchsteller!B$19</f>
        <v>Vorname Nachname</v>
      </c>
      <c r="AD34" s="38" t="str">
        <f>Gesuchsteller!B$22</f>
        <v>ewz-Förderbeitrag</v>
      </c>
      <c r="AE34" s="38" t="str">
        <f>Gesuchsteller!B$20</f>
        <v>Bank</v>
      </c>
      <c r="AF34" s="38" t="str">
        <f>Gesuchsteller!B$15</f>
        <v>name@firma.ch</v>
      </c>
      <c r="AG34" s="38" t="str">
        <f>Gesuchsteller!B$14</f>
        <v>044 123 45 67</v>
      </c>
      <c r="AH34" s="38">
        <f>Gesuchsteller!B$8</f>
        <v>0</v>
      </c>
      <c r="AI34" s="62">
        <f>Förderantrag!P$9</f>
        <v>0</v>
      </c>
    </row>
    <row r="35" spans="1:35">
      <c r="A35" s="36"/>
      <c r="B35" s="36" t="s">
        <v>103</v>
      </c>
      <c r="C35" s="36">
        <f>Förderantrag!C40</f>
        <v>0</v>
      </c>
      <c r="D35" s="37"/>
      <c r="E35" s="61">
        <f t="shared" ca="1" si="0"/>
        <v>46064</v>
      </c>
      <c r="F35" s="37"/>
      <c r="G35" s="37"/>
      <c r="H35" s="38"/>
      <c r="I35" s="113">
        <f>Förderantrag!H40</f>
        <v>0</v>
      </c>
      <c r="J35" s="38" t="str">
        <f>_xlfn.TEXTJOIN(",",,Gesuchsteller!$B$5,Gesuchsteller!$B$9,Gesuchsteller!$B$10)</f>
        <v>Firma,Vorname,Name</v>
      </c>
      <c r="K35" s="38">
        <f>Förderantrag!D40</f>
        <v>0</v>
      </c>
      <c r="L35" s="38">
        <f>Förderantrag!B40</f>
        <v>0</v>
      </c>
      <c r="M35" s="38">
        <f>Förderantrag!C40</f>
        <v>0</v>
      </c>
      <c r="N35" s="38">
        <f>Förderantrag!F40</f>
        <v>0</v>
      </c>
      <c r="O35" s="38">
        <f>Förderantrag!A40</f>
        <v>0</v>
      </c>
      <c r="P35" s="38">
        <f>Förderantrag!G40</f>
        <v>0</v>
      </c>
      <c r="Q35" s="62">
        <f>Förderantrag!I40</f>
        <v>0</v>
      </c>
      <c r="R35" s="38"/>
      <c r="S35" s="38"/>
      <c r="T35" s="116">
        <f>Förderantrag!J40</f>
        <v>0</v>
      </c>
      <c r="U35" s="38">
        <f>Förderantrag!K40</f>
        <v>0</v>
      </c>
      <c r="V35" s="38">
        <f>Förderantrag!L40</f>
        <v>0</v>
      </c>
      <c r="W35" s="38" t="str">
        <f>Gesuchsteller!$B$6</f>
        <v>Ja</v>
      </c>
      <c r="X35" s="97">
        <f>Förderantrag!$N40</f>
        <v>0</v>
      </c>
      <c r="Y35" s="97">
        <f>Förderantrag!$O40*1.081</f>
        <v>0</v>
      </c>
      <c r="Z35" s="97">
        <f t="shared" si="3"/>
        <v>0</v>
      </c>
      <c r="AA35" s="97">
        <f t="shared" si="4"/>
        <v>0</v>
      </c>
      <c r="AB35" s="38" t="str">
        <f>Gesuchsteller!B$21</f>
        <v>CH</v>
      </c>
      <c r="AC35" s="38" t="str">
        <f>Gesuchsteller!B$19</f>
        <v>Vorname Nachname</v>
      </c>
      <c r="AD35" s="38" t="str">
        <f>Gesuchsteller!B$22</f>
        <v>ewz-Förderbeitrag</v>
      </c>
      <c r="AE35" s="38" t="str">
        <f>Gesuchsteller!B$20</f>
        <v>Bank</v>
      </c>
      <c r="AF35" s="38" t="str">
        <f>Gesuchsteller!B$15</f>
        <v>name@firma.ch</v>
      </c>
      <c r="AG35" s="38" t="str">
        <f>Gesuchsteller!B$14</f>
        <v>044 123 45 67</v>
      </c>
      <c r="AH35" s="38">
        <f>Gesuchsteller!B$8</f>
        <v>0</v>
      </c>
      <c r="AI35" s="62">
        <f>Förderantrag!P$9</f>
        <v>0</v>
      </c>
    </row>
    <row r="36" spans="1:35">
      <c r="A36" s="36"/>
      <c r="B36" s="36" t="s">
        <v>103</v>
      </c>
      <c r="C36" s="36">
        <f>Förderantrag!C41</f>
        <v>0</v>
      </c>
      <c r="D36" s="37"/>
      <c r="E36" s="61">
        <f t="shared" ca="1" si="0"/>
        <v>46064</v>
      </c>
      <c r="F36" s="37"/>
      <c r="G36" s="37"/>
      <c r="H36" s="38"/>
      <c r="I36" s="113">
        <f>Förderantrag!H41</f>
        <v>0</v>
      </c>
      <c r="J36" s="38" t="str">
        <f>_xlfn.TEXTJOIN(",",,Gesuchsteller!$B$5,Gesuchsteller!$B$9,Gesuchsteller!$B$10)</f>
        <v>Firma,Vorname,Name</v>
      </c>
      <c r="K36" s="38">
        <f>Förderantrag!D41</f>
        <v>0</v>
      </c>
      <c r="L36" s="38">
        <f>Förderantrag!B41</f>
        <v>0</v>
      </c>
      <c r="M36" s="38">
        <f>Förderantrag!C41</f>
        <v>0</v>
      </c>
      <c r="N36" s="38">
        <f>Förderantrag!F41</f>
        <v>0</v>
      </c>
      <c r="O36" s="38">
        <f>Förderantrag!A41</f>
        <v>0</v>
      </c>
      <c r="P36" s="38">
        <f>Förderantrag!G41</f>
        <v>0</v>
      </c>
      <c r="Q36" s="62">
        <f>Förderantrag!I41</f>
        <v>0</v>
      </c>
      <c r="R36" s="38"/>
      <c r="S36" s="38"/>
      <c r="T36" s="116">
        <f>Förderantrag!J41</f>
        <v>0</v>
      </c>
      <c r="U36" s="38">
        <f>Förderantrag!K41</f>
        <v>0</v>
      </c>
      <c r="V36" s="38">
        <f>Förderantrag!L41</f>
        <v>0</v>
      </c>
      <c r="W36" s="38" t="str">
        <f>Gesuchsteller!$B$6</f>
        <v>Ja</v>
      </c>
      <c r="X36" s="97">
        <f>Förderantrag!$N41</f>
        <v>0</v>
      </c>
      <c r="Y36" s="97">
        <f>Förderantrag!$O41*1.081</f>
        <v>0</v>
      </c>
      <c r="Z36" s="97">
        <f t="shared" si="3"/>
        <v>0</v>
      </c>
      <c r="AA36" s="97">
        <f t="shared" si="4"/>
        <v>0</v>
      </c>
      <c r="AB36" s="38" t="str">
        <f>Gesuchsteller!B$21</f>
        <v>CH</v>
      </c>
      <c r="AC36" s="38" t="str">
        <f>Gesuchsteller!B$19</f>
        <v>Vorname Nachname</v>
      </c>
      <c r="AD36" s="38" t="str">
        <f>Gesuchsteller!B$22</f>
        <v>ewz-Förderbeitrag</v>
      </c>
      <c r="AE36" s="38" t="str">
        <f>Gesuchsteller!B$20</f>
        <v>Bank</v>
      </c>
      <c r="AF36" s="38" t="str">
        <f>Gesuchsteller!B$15</f>
        <v>name@firma.ch</v>
      </c>
      <c r="AG36" s="38" t="str">
        <f>Gesuchsteller!B$14</f>
        <v>044 123 45 67</v>
      </c>
      <c r="AH36" s="38">
        <f>Gesuchsteller!B$8</f>
        <v>0</v>
      </c>
      <c r="AI36" s="62">
        <f>Förderantrag!P$9</f>
        <v>0</v>
      </c>
    </row>
    <row r="37" spans="1:35">
      <c r="A37" s="36"/>
      <c r="B37" s="36" t="s">
        <v>103</v>
      </c>
      <c r="C37" s="36">
        <f>Förderantrag!C42</f>
        <v>0</v>
      </c>
      <c r="D37" s="37"/>
      <c r="E37" s="61">
        <f t="shared" ca="1" si="0"/>
        <v>46064</v>
      </c>
      <c r="F37" s="37"/>
      <c r="G37" s="37"/>
      <c r="H37" s="38"/>
      <c r="I37" s="113">
        <f>Förderantrag!H42</f>
        <v>0</v>
      </c>
      <c r="J37" s="38" t="str">
        <f>_xlfn.TEXTJOIN(",",,Gesuchsteller!$B$5,Gesuchsteller!$B$9,Gesuchsteller!$B$10)</f>
        <v>Firma,Vorname,Name</v>
      </c>
      <c r="K37" s="38">
        <f>Förderantrag!D42</f>
        <v>0</v>
      </c>
      <c r="L37" s="38">
        <f>Förderantrag!B42</f>
        <v>0</v>
      </c>
      <c r="M37" s="38">
        <f>Förderantrag!C42</f>
        <v>0</v>
      </c>
      <c r="N37" s="38">
        <f>Förderantrag!F42</f>
        <v>0</v>
      </c>
      <c r="O37" s="38">
        <f>Förderantrag!A42</f>
        <v>0</v>
      </c>
      <c r="P37" s="38">
        <f>Förderantrag!G42</f>
        <v>0</v>
      </c>
      <c r="Q37" s="62">
        <f>Förderantrag!I42</f>
        <v>0</v>
      </c>
      <c r="R37" s="38"/>
      <c r="S37" s="38"/>
      <c r="T37" s="116">
        <f>Förderantrag!J42</f>
        <v>0</v>
      </c>
      <c r="U37" s="38">
        <f>Förderantrag!K42</f>
        <v>0</v>
      </c>
      <c r="V37" s="38">
        <f>Förderantrag!L42</f>
        <v>0</v>
      </c>
      <c r="W37" s="38" t="str">
        <f>Gesuchsteller!$B$6</f>
        <v>Ja</v>
      </c>
      <c r="X37" s="97">
        <f>Förderantrag!$N42</f>
        <v>0</v>
      </c>
      <c r="Y37" s="97">
        <f>Förderantrag!$O42*1.081</f>
        <v>0</v>
      </c>
      <c r="Z37" s="97">
        <f t="shared" si="3"/>
        <v>0</v>
      </c>
      <c r="AA37" s="97">
        <f t="shared" si="4"/>
        <v>0</v>
      </c>
      <c r="AB37" s="38" t="str">
        <f>Gesuchsteller!B$21</f>
        <v>CH</v>
      </c>
      <c r="AC37" s="38" t="str">
        <f>Gesuchsteller!B$19</f>
        <v>Vorname Nachname</v>
      </c>
      <c r="AD37" s="38" t="str">
        <f>Gesuchsteller!B$22</f>
        <v>ewz-Förderbeitrag</v>
      </c>
      <c r="AE37" s="38" t="str">
        <f>Gesuchsteller!B$20</f>
        <v>Bank</v>
      </c>
      <c r="AF37" s="38" t="str">
        <f>Gesuchsteller!B$15</f>
        <v>name@firma.ch</v>
      </c>
      <c r="AG37" s="38" t="str">
        <f>Gesuchsteller!B$14</f>
        <v>044 123 45 67</v>
      </c>
      <c r="AH37" s="38">
        <f>Gesuchsteller!B$8</f>
        <v>0</v>
      </c>
      <c r="AI37" s="62">
        <f>Förderantrag!P$9</f>
        <v>0</v>
      </c>
    </row>
    <row r="38" spans="1:35">
      <c r="A38" s="36"/>
      <c r="B38" s="36" t="s">
        <v>103</v>
      </c>
      <c r="C38" s="36">
        <f>Förderantrag!C43</f>
        <v>0</v>
      </c>
      <c r="D38" s="37"/>
      <c r="E38" s="61">
        <f t="shared" ca="1" si="0"/>
        <v>46064</v>
      </c>
      <c r="F38" s="37"/>
      <c r="G38" s="37"/>
      <c r="H38" s="38"/>
      <c r="I38" s="113">
        <f>Förderantrag!H43</f>
        <v>0</v>
      </c>
      <c r="J38" s="38" t="str">
        <f>_xlfn.TEXTJOIN(",",,Gesuchsteller!$B$5,Gesuchsteller!$B$9,Gesuchsteller!$B$10)</f>
        <v>Firma,Vorname,Name</v>
      </c>
      <c r="K38" s="38">
        <f>Förderantrag!D43</f>
        <v>0</v>
      </c>
      <c r="L38" s="38">
        <f>Förderantrag!B43</f>
        <v>0</v>
      </c>
      <c r="M38" s="38">
        <f>Förderantrag!C43</f>
        <v>0</v>
      </c>
      <c r="N38" s="38">
        <f>Förderantrag!F43</f>
        <v>0</v>
      </c>
      <c r="O38" s="38">
        <f>Förderantrag!A43</f>
        <v>0</v>
      </c>
      <c r="P38" s="38">
        <f>Förderantrag!G43</f>
        <v>0</v>
      </c>
      <c r="Q38" s="62">
        <f>Förderantrag!I43</f>
        <v>0</v>
      </c>
      <c r="R38" s="38"/>
      <c r="S38" s="38"/>
      <c r="T38" s="116">
        <f>Förderantrag!J43</f>
        <v>0</v>
      </c>
      <c r="U38" s="38">
        <f>Förderantrag!K43</f>
        <v>0</v>
      </c>
      <c r="V38" s="38">
        <f>Förderantrag!L43</f>
        <v>0</v>
      </c>
      <c r="W38" s="38" t="str">
        <f>Gesuchsteller!$B$6</f>
        <v>Ja</v>
      </c>
      <c r="X38" s="97">
        <f>Förderantrag!$N43</f>
        <v>0</v>
      </c>
      <c r="Y38" s="97">
        <f>Förderantrag!$O43*1.081</f>
        <v>0</v>
      </c>
      <c r="Z38" s="97">
        <f t="shared" si="3"/>
        <v>0</v>
      </c>
      <c r="AA38" s="97">
        <f t="shared" si="4"/>
        <v>0</v>
      </c>
      <c r="AB38" s="38" t="str">
        <f>Gesuchsteller!B$21</f>
        <v>CH</v>
      </c>
      <c r="AC38" s="38" t="str">
        <f>Gesuchsteller!B$19</f>
        <v>Vorname Nachname</v>
      </c>
      <c r="AD38" s="38" t="str">
        <f>Gesuchsteller!B$22</f>
        <v>ewz-Förderbeitrag</v>
      </c>
      <c r="AE38" s="38" t="str">
        <f>Gesuchsteller!B$20</f>
        <v>Bank</v>
      </c>
      <c r="AF38" s="38" t="str">
        <f>Gesuchsteller!B$15</f>
        <v>name@firma.ch</v>
      </c>
      <c r="AG38" s="38" t="str">
        <f>Gesuchsteller!B$14</f>
        <v>044 123 45 67</v>
      </c>
      <c r="AH38" s="38">
        <f>Gesuchsteller!B$8</f>
        <v>0</v>
      </c>
      <c r="AI38" s="62">
        <f>Förderantrag!P$9</f>
        <v>0</v>
      </c>
    </row>
    <row r="39" spans="1:35">
      <c r="A39" s="36"/>
      <c r="B39" s="36" t="s">
        <v>103</v>
      </c>
      <c r="C39" s="36">
        <f>Förderantrag!C44</f>
        <v>0</v>
      </c>
      <c r="D39" s="37"/>
      <c r="E39" s="61">
        <f t="shared" ca="1" si="0"/>
        <v>46064</v>
      </c>
      <c r="F39" s="37"/>
      <c r="G39" s="37"/>
      <c r="H39" s="38"/>
      <c r="I39" s="113">
        <f>Förderantrag!H44</f>
        <v>0</v>
      </c>
      <c r="J39" s="38" t="str">
        <f>_xlfn.TEXTJOIN(",",,Gesuchsteller!$B$5,Gesuchsteller!$B$9,Gesuchsteller!$B$10)</f>
        <v>Firma,Vorname,Name</v>
      </c>
      <c r="K39" s="38">
        <f>Förderantrag!D44</f>
        <v>0</v>
      </c>
      <c r="L39" s="38">
        <f>Förderantrag!B44</f>
        <v>0</v>
      </c>
      <c r="M39" s="38">
        <f>Förderantrag!C44</f>
        <v>0</v>
      </c>
      <c r="N39" s="38">
        <f>Förderantrag!F44</f>
        <v>0</v>
      </c>
      <c r="O39" s="38">
        <f>Förderantrag!A44</f>
        <v>0</v>
      </c>
      <c r="P39" s="38">
        <f>Förderantrag!G44</f>
        <v>0</v>
      </c>
      <c r="Q39" s="62">
        <f>Förderantrag!I44</f>
        <v>0</v>
      </c>
      <c r="R39" s="38"/>
      <c r="S39" s="38"/>
      <c r="T39" s="116">
        <f>Förderantrag!J44</f>
        <v>0</v>
      </c>
      <c r="U39" s="38">
        <f>Förderantrag!K44</f>
        <v>0</v>
      </c>
      <c r="V39" s="38">
        <f>Förderantrag!L44</f>
        <v>0</v>
      </c>
      <c r="W39" s="38" t="str">
        <f>Gesuchsteller!$B$6</f>
        <v>Ja</v>
      </c>
      <c r="X39" s="97">
        <f>Förderantrag!$N44</f>
        <v>0</v>
      </c>
      <c r="Y39" s="97">
        <f>Förderantrag!$O44*1.081</f>
        <v>0</v>
      </c>
      <c r="Z39" s="97">
        <f t="shared" si="3"/>
        <v>0</v>
      </c>
      <c r="AA39" s="97">
        <f t="shared" si="4"/>
        <v>0</v>
      </c>
      <c r="AB39" s="38" t="str">
        <f>Gesuchsteller!B$21</f>
        <v>CH</v>
      </c>
      <c r="AC39" s="38" t="str">
        <f>Gesuchsteller!B$19</f>
        <v>Vorname Nachname</v>
      </c>
      <c r="AD39" s="38" t="str">
        <f>Gesuchsteller!B$22</f>
        <v>ewz-Förderbeitrag</v>
      </c>
      <c r="AE39" s="38" t="str">
        <f>Gesuchsteller!B$20</f>
        <v>Bank</v>
      </c>
      <c r="AF39" s="38" t="str">
        <f>Gesuchsteller!B$15</f>
        <v>name@firma.ch</v>
      </c>
      <c r="AG39" s="38" t="str">
        <f>Gesuchsteller!B$14</f>
        <v>044 123 45 67</v>
      </c>
      <c r="AH39" s="38">
        <f>Gesuchsteller!B$8</f>
        <v>0</v>
      </c>
      <c r="AI39" s="62">
        <f>Förderantrag!P$9</f>
        <v>0</v>
      </c>
    </row>
    <row r="40" spans="1:35">
      <c r="A40" s="36"/>
      <c r="B40" s="36" t="s">
        <v>103</v>
      </c>
      <c r="C40" s="36">
        <f>Förderantrag!C45</f>
        <v>0</v>
      </c>
      <c r="D40" s="37"/>
      <c r="E40" s="61">
        <f t="shared" ca="1" si="0"/>
        <v>46064</v>
      </c>
      <c r="F40" s="37"/>
      <c r="G40" s="37"/>
      <c r="H40" s="38"/>
      <c r="I40" s="113">
        <f>Förderantrag!H45</f>
        <v>0</v>
      </c>
      <c r="J40" s="38" t="str">
        <f>_xlfn.TEXTJOIN(",",,Gesuchsteller!$B$5,Gesuchsteller!$B$9,Gesuchsteller!$B$10)</f>
        <v>Firma,Vorname,Name</v>
      </c>
      <c r="K40" s="38">
        <f>Förderantrag!D45</f>
        <v>0</v>
      </c>
      <c r="L40" s="38">
        <f>Förderantrag!B45</f>
        <v>0</v>
      </c>
      <c r="M40" s="38">
        <f>Förderantrag!C45</f>
        <v>0</v>
      </c>
      <c r="N40" s="38">
        <f>Förderantrag!F45</f>
        <v>0</v>
      </c>
      <c r="O40" s="38">
        <f>Förderantrag!A45</f>
        <v>0</v>
      </c>
      <c r="P40" s="38">
        <f>Förderantrag!G45</f>
        <v>0</v>
      </c>
      <c r="Q40" s="62">
        <f>Förderantrag!I45</f>
        <v>0</v>
      </c>
      <c r="R40" s="38"/>
      <c r="S40" s="38"/>
      <c r="T40" s="116">
        <f>Förderantrag!J45</f>
        <v>0</v>
      </c>
      <c r="U40" s="38">
        <f>Förderantrag!K45</f>
        <v>0</v>
      </c>
      <c r="V40" s="38">
        <f>Förderantrag!L45</f>
        <v>0</v>
      </c>
      <c r="W40" s="38" t="str">
        <f>Gesuchsteller!$B$6</f>
        <v>Ja</v>
      </c>
      <c r="X40" s="97">
        <f>Förderantrag!$N45</f>
        <v>0</v>
      </c>
      <c r="Y40" s="97">
        <f>Förderantrag!$O45*1.081</f>
        <v>0</v>
      </c>
      <c r="Z40" s="97">
        <f t="shared" si="3"/>
        <v>0</v>
      </c>
      <c r="AA40" s="97">
        <f t="shared" si="4"/>
        <v>0</v>
      </c>
      <c r="AB40" s="38" t="str">
        <f>Gesuchsteller!B$21</f>
        <v>CH</v>
      </c>
      <c r="AC40" s="38" t="str">
        <f>Gesuchsteller!B$19</f>
        <v>Vorname Nachname</v>
      </c>
      <c r="AD40" s="38" t="str">
        <f>Gesuchsteller!B$22</f>
        <v>ewz-Förderbeitrag</v>
      </c>
      <c r="AE40" s="38" t="str">
        <f>Gesuchsteller!B$20</f>
        <v>Bank</v>
      </c>
      <c r="AF40" s="38" t="str">
        <f>Gesuchsteller!B$15</f>
        <v>name@firma.ch</v>
      </c>
      <c r="AG40" s="38" t="str">
        <f>Gesuchsteller!B$14</f>
        <v>044 123 45 67</v>
      </c>
      <c r="AH40" s="38">
        <f>Gesuchsteller!B$8</f>
        <v>0</v>
      </c>
      <c r="AI40" s="62">
        <f>Förderantrag!P$9</f>
        <v>0</v>
      </c>
    </row>
    <row r="41" spans="1:35">
      <c r="A41" s="36"/>
      <c r="B41" s="36" t="s">
        <v>103</v>
      </c>
      <c r="C41" s="36">
        <f>Förderantrag!C46</f>
        <v>0</v>
      </c>
      <c r="D41" s="37"/>
      <c r="E41" s="61">
        <f t="shared" ca="1" si="0"/>
        <v>46064</v>
      </c>
      <c r="F41" s="37"/>
      <c r="G41" s="37"/>
      <c r="H41" s="38"/>
      <c r="I41" s="113">
        <f>Förderantrag!H46</f>
        <v>0</v>
      </c>
      <c r="J41" s="38" t="str">
        <f>_xlfn.TEXTJOIN(",",,Gesuchsteller!$B$5,Gesuchsteller!$B$9,Gesuchsteller!$B$10)</f>
        <v>Firma,Vorname,Name</v>
      </c>
      <c r="K41" s="38">
        <f>Förderantrag!D46</f>
        <v>0</v>
      </c>
      <c r="L41" s="38">
        <f>Förderantrag!B46</f>
        <v>0</v>
      </c>
      <c r="M41" s="38">
        <f>Förderantrag!C46</f>
        <v>0</v>
      </c>
      <c r="N41" s="38">
        <f>Förderantrag!F46</f>
        <v>0</v>
      </c>
      <c r="O41" s="38">
        <f>Förderantrag!A46</f>
        <v>0</v>
      </c>
      <c r="P41" s="38">
        <f>Förderantrag!G46</f>
        <v>0</v>
      </c>
      <c r="Q41" s="62">
        <f>Förderantrag!I46</f>
        <v>0</v>
      </c>
      <c r="R41" s="38"/>
      <c r="S41" s="38"/>
      <c r="T41" s="116">
        <f>Förderantrag!J46</f>
        <v>0</v>
      </c>
      <c r="U41" s="38">
        <f>Förderantrag!K46</f>
        <v>0</v>
      </c>
      <c r="V41" s="38">
        <f>Förderantrag!L46</f>
        <v>0</v>
      </c>
      <c r="W41" s="38" t="str">
        <f>Gesuchsteller!$B$6</f>
        <v>Ja</v>
      </c>
      <c r="X41" s="97">
        <f>Förderantrag!$N46</f>
        <v>0</v>
      </c>
      <c r="Y41" s="97">
        <f>Förderantrag!$O46*1.081</f>
        <v>0</v>
      </c>
      <c r="Z41" s="97">
        <f t="shared" si="3"/>
        <v>0</v>
      </c>
      <c r="AA41" s="97">
        <f t="shared" si="4"/>
        <v>0</v>
      </c>
      <c r="AB41" s="38" t="str">
        <f>Gesuchsteller!B$21</f>
        <v>CH</v>
      </c>
      <c r="AC41" s="38" t="str">
        <f>Gesuchsteller!B$19</f>
        <v>Vorname Nachname</v>
      </c>
      <c r="AD41" s="38" t="str">
        <f>Gesuchsteller!B$22</f>
        <v>ewz-Förderbeitrag</v>
      </c>
      <c r="AE41" s="38" t="str">
        <f>Gesuchsteller!B$20</f>
        <v>Bank</v>
      </c>
      <c r="AF41" s="38" t="str">
        <f>Gesuchsteller!B$15</f>
        <v>name@firma.ch</v>
      </c>
      <c r="AG41" s="38" t="str">
        <f>Gesuchsteller!B$14</f>
        <v>044 123 45 67</v>
      </c>
      <c r="AH41" s="38">
        <f>Gesuchsteller!B$8</f>
        <v>0</v>
      </c>
      <c r="AI41" s="62">
        <f>Förderantrag!P$9</f>
        <v>0</v>
      </c>
    </row>
    <row r="42" spans="1:35">
      <c r="A42" s="36"/>
      <c r="B42" s="36" t="s">
        <v>103</v>
      </c>
      <c r="C42" s="36">
        <f>Förderantrag!C47</f>
        <v>0</v>
      </c>
      <c r="D42" s="37"/>
      <c r="E42" s="61">
        <f t="shared" ca="1" si="0"/>
        <v>46064</v>
      </c>
      <c r="F42" s="37"/>
      <c r="G42" s="37"/>
      <c r="H42" s="38"/>
      <c r="I42" s="113">
        <f>Förderantrag!H47</f>
        <v>0</v>
      </c>
      <c r="J42" s="38" t="str">
        <f>_xlfn.TEXTJOIN(",",,Gesuchsteller!$B$5,Gesuchsteller!$B$9,Gesuchsteller!$B$10)</f>
        <v>Firma,Vorname,Name</v>
      </c>
      <c r="K42" s="38">
        <f>Förderantrag!D47</f>
        <v>0</v>
      </c>
      <c r="L42" s="38">
        <f>Förderantrag!B47</f>
        <v>0</v>
      </c>
      <c r="M42" s="38">
        <f>Förderantrag!C47</f>
        <v>0</v>
      </c>
      <c r="N42" s="38">
        <f>Förderantrag!F47</f>
        <v>0</v>
      </c>
      <c r="O42" s="38">
        <f>Förderantrag!A47</f>
        <v>0</v>
      </c>
      <c r="P42" s="38">
        <f>Förderantrag!G47</f>
        <v>0</v>
      </c>
      <c r="Q42" s="62">
        <f>Förderantrag!I47</f>
        <v>0</v>
      </c>
      <c r="R42" s="38"/>
      <c r="S42" s="38"/>
      <c r="T42" s="116">
        <f>Förderantrag!J47</f>
        <v>0</v>
      </c>
      <c r="U42" s="38">
        <f>Förderantrag!K47</f>
        <v>0</v>
      </c>
      <c r="V42" s="38">
        <f>Förderantrag!L47</f>
        <v>0</v>
      </c>
      <c r="W42" s="38" t="str">
        <f>Gesuchsteller!$B$6</f>
        <v>Ja</v>
      </c>
      <c r="X42" s="97">
        <f>Förderantrag!$N47</f>
        <v>0</v>
      </c>
      <c r="Y42" s="97">
        <f>Förderantrag!$O47*1.081</f>
        <v>0</v>
      </c>
      <c r="Z42" s="97">
        <f t="shared" si="3"/>
        <v>0</v>
      </c>
      <c r="AA42" s="97">
        <f t="shared" si="4"/>
        <v>0</v>
      </c>
      <c r="AB42" s="38" t="str">
        <f>Gesuchsteller!B$21</f>
        <v>CH</v>
      </c>
      <c r="AC42" s="38" t="str">
        <f>Gesuchsteller!B$19</f>
        <v>Vorname Nachname</v>
      </c>
      <c r="AD42" s="38" t="str">
        <f>Gesuchsteller!B$22</f>
        <v>ewz-Förderbeitrag</v>
      </c>
      <c r="AE42" s="38" t="str">
        <f>Gesuchsteller!B$20</f>
        <v>Bank</v>
      </c>
      <c r="AF42" s="38" t="str">
        <f>Gesuchsteller!B$15</f>
        <v>name@firma.ch</v>
      </c>
      <c r="AG42" s="38" t="str">
        <f>Gesuchsteller!B$14</f>
        <v>044 123 45 67</v>
      </c>
      <c r="AH42" s="38">
        <f>Gesuchsteller!B$8</f>
        <v>0</v>
      </c>
      <c r="AI42" s="62">
        <f>Förderantrag!P$9</f>
        <v>0</v>
      </c>
    </row>
    <row r="43" spans="1:35">
      <c r="A43" s="36"/>
      <c r="B43" s="36" t="s">
        <v>103</v>
      </c>
      <c r="C43" s="36">
        <f>Förderantrag!C48</f>
        <v>0</v>
      </c>
      <c r="D43" s="37"/>
      <c r="E43" s="61">
        <f t="shared" ca="1" si="0"/>
        <v>46064</v>
      </c>
      <c r="F43" s="37"/>
      <c r="G43" s="37"/>
      <c r="H43" s="38"/>
      <c r="I43" s="113">
        <f>Förderantrag!H48</f>
        <v>0</v>
      </c>
      <c r="J43" s="38" t="str">
        <f>_xlfn.TEXTJOIN(",",,Gesuchsteller!$B$5,Gesuchsteller!$B$9,Gesuchsteller!$B$10)</f>
        <v>Firma,Vorname,Name</v>
      </c>
      <c r="K43" s="38">
        <f>Förderantrag!D48</f>
        <v>0</v>
      </c>
      <c r="L43" s="38">
        <f>Förderantrag!B48</f>
        <v>0</v>
      </c>
      <c r="M43" s="38">
        <f>Förderantrag!C48</f>
        <v>0</v>
      </c>
      <c r="N43" s="38">
        <f>Förderantrag!F48</f>
        <v>0</v>
      </c>
      <c r="O43" s="38">
        <f>Förderantrag!A48</f>
        <v>0</v>
      </c>
      <c r="P43" s="38">
        <f>Förderantrag!G48</f>
        <v>0</v>
      </c>
      <c r="Q43" s="62">
        <f>Förderantrag!I48</f>
        <v>0</v>
      </c>
      <c r="R43" s="38"/>
      <c r="S43" s="38"/>
      <c r="T43" s="116">
        <f>Förderantrag!J48</f>
        <v>0</v>
      </c>
      <c r="U43" s="38">
        <f>Förderantrag!K48</f>
        <v>0</v>
      </c>
      <c r="V43" s="38">
        <f>Förderantrag!L48</f>
        <v>0</v>
      </c>
      <c r="W43" s="38" t="str">
        <f>Gesuchsteller!$B$6</f>
        <v>Ja</v>
      </c>
      <c r="X43" s="97">
        <f>Förderantrag!$N48</f>
        <v>0</v>
      </c>
      <c r="Y43" s="97">
        <f>Förderantrag!$O48*1.081</f>
        <v>0</v>
      </c>
      <c r="Z43" s="97">
        <f t="shared" si="3"/>
        <v>0</v>
      </c>
      <c r="AA43" s="97">
        <f t="shared" si="4"/>
        <v>0</v>
      </c>
      <c r="AB43" s="38" t="str">
        <f>Gesuchsteller!B$21</f>
        <v>CH</v>
      </c>
      <c r="AC43" s="38" t="str">
        <f>Gesuchsteller!B$19</f>
        <v>Vorname Nachname</v>
      </c>
      <c r="AD43" s="38" t="str">
        <f>Gesuchsteller!B$22</f>
        <v>ewz-Förderbeitrag</v>
      </c>
      <c r="AE43" s="38" t="str">
        <f>Gesuchsteller!B$20</f>
        <v>Bank</v>
      </c>
      <c r="AF43" s="38" t="str">
        <f>Gesuchsteller!B$15</f>
        <v>name@firma.ch</v>
      </c>
      <c r="AG43" s="38" t="str">
        <f>Gesuchsteller!B$14</f>
        <v>044 123 45 67</v>
      </c>
      <c r="AH43" s="38">
        <f>Gesuchsteller!B$8</f>
        <v>0</v>
      </c>
      <c r="AI43" s="62">
        <f>Förderantrag!P$9</f>
        <v>0</v>
      </c>
    </row>
    <row r="44" spans="1:35">
      <c r="A44" s="36"/>
      <c r="B44" s="36" t="s">
        <v>103</v>
      </c>
      <c r="C44" s="36">
        <f>Förderantrag!C49</f>
        <v>0</v>
      </c>
      <c r="D44" s="37"/>
      <c r="E44" s="61">
        <f t="shared" ca="1" si="0"/>
        <v>46064</v>
      </c>
      <c r="F44" s="37"/>
      <c r="G44" s="37"/>
      <c r="H44" s="38"/>
      <c r="I44" s="113">
        <f>Förderantrag!H49</f>
        <v>0</v>
      </c>
      <c r="J44" s="38" t="str">
        <f>_xlfn.TEXTJOIN(",",,Gesuchsteller!$B$5,Gesuchsteller!$B$9,Gesuchsteller!$B$10)</f>
        <v>Firma,Vorname,Name</v>
      </c>
      <c r="K44" s="38">
        <f>Förderantrag!D49</f>
        <v>0</v>
      </c>
      <c r="L44" s="38">
        <f>Förderantrag!B49</f>
        <v>0</v>
      </c>
      <c r="M44" s="38">
        <f>Förderantrag!C49</f>
        <v>0</v>
      </c>
      <c r="N44" s="38">
        <f>Förderantrag!F49</f>
        <v>0</v>
      </c>
      <c r="O44" s="38">
        <f>Förderantrag!A49</f>
        <v>0</v>
      </c>
      <c r="P44" s="38">
        <f>Förderantrag!G49</f>
        <v>0</v>
      </c>
      <c r="Q44" s="62">
        <f>Förderantrag!I49</f>
        <v>0</v>
      </c>
      <c r="R44" s="38"/>
      <c r="S44" s="38"/>
      <c r="T44" s="116">
        <f>Förderantrag!J49</f>
        <v>0</v>
      </c>
      <c r="U44" s="38">
        <f>Förderantrag!K49</f>
        <v>0</v>
      </c>
      <c r="V44" s="38">
        <f>Förderantrag!L49</f>
        <v>0</v>
      </c>
      <c r="W44" s="38" t="str">
        <f>Gesuchsteller!$B$6</f>
        <v>Ja</v>
      </c>
      <c r="X44" s="97">
        <f>Förderantrag!$N49</f>
        <v>0</v>
      </c>
      <c r="Y44" s="97">
        <f>Förderantrag!$O49*1.081</f>
        <v>0</v>
      </c>
      <c r="Z44" s="97">
        <f t="shared" si="3"/>
        <v>0</v>
      </c>
      <c r="AA44" s="97">
        <f t="shared" si="4"/>
        <v>0</v>
      </c>
      <c r="AB44" s="38" t="str">
        <f>Gesuchsteller!B$21</f>
        <v>CH</v>
      </c>
      <c r="AC44" s="38" t="str">
        <f>Gesuchsteller!B$19</f>
        <v>Vorname Nachname</v>
      </c>
      <c r="AD44" s="38" t="str">
        <f>Gesuchsteller!B$22</f>
        <v>ewz-Förderbeitrag</v>
      </c>
      <c r="AE44" s="38" t="str">
        <f>Gesuchsteller!B$20</f>
        <v>Bank</v>
      </c>
      <c r="AF44" s="38" t="str">
        <f>Gesuchsteller!B$15</f>
        <v>name@firma.ch</v>
      </c>
      <c r="AG44" s="38" t="str">
        <f>Gesuchsteller!B$14</f>
        <v>044 123 45 67</v>
      </c>
      <c r="AH44" s="38">
        <f>Gesuchsteller!B$8</f>
        <v>0</v>
      </c>
      <c r="AI44" s="62">
        <f>Förderantrag!P$9</f>
        <v>0</v>
      </c>
    </row>
    <row r="45" spans="1:35">
      <c r="A45" s="36"/>
      <c r="B45" s="36" t="s">
        <v>103</v>
      </c>
      <c r="C45" s="36">
        <f>Förderantrag!C50</f>
        <v>0</v>
      </c>
      <c r="D45" s="37"/>
      <c r="E45" s="61">
        <f t="shared" ca="1" si="0"/>
        <v>46064</v>
      </c>
      <c r="F45" s="37"/>
      <c r="G45" s="37"/>
      <c r="H45" s="38"/>
      <c r="I45" s="113">
        <f>Förderantrag!H50</f>
        <v>0</v>
      </c>
      <c r="J45" s="38" t="str">
        <f>_xlfn.TEXTJOIN(",",,Gesuchsteller!$B$5,Gesuchsteller!$B$9,Gesuchsteller!$B$10)</f>
        <v>Firma,Vorname,Name</v>
      </c>
      <c r="K45" s="38">
        <f>Förderantrag!D50</f>
        <v>0</v>
      </c>
      <c r="L45" s="38">
        <f>Förderantrag!B50</f>
        <v>0</v>
      </c>
      <c r="M45" s="38">
        <f>Förderantrag!C50</f>
        <v>0</v>
      </c>
      <c r="N45" s="38">
        <f>Förderantrag!F50</f>
        <v>0</v>
      </c>
      <c r="O45" s="38">
        <f>Förderantrag!A50</f>
        <v>0</v>
      </c>
      <c r="P45" s="38">
        <f>Förderantrag!G50</f>
        <v>0</v>
      </c>
      <c r="Q45" s="62">
        <f>Förderantrag!I50</f>
        <v>0</v>
      </c>
      <c r="R45" s="38"/>
      <c r="S45" s="38"/>
      <c r="T45" s="116">
        <f>Förderantrag!J50</f>
        <v>0</v>
      </c>
      <c r="U45" s="38">
        <f>Förderantrag!K50</f>
        <v>0</v>
      </c>
      <c r="V45" s="38">
        <f>Förderantrag!L50</f>
        <v>0</v>
      </c>
      <c r="W45" s="38" t="str">
        <f>Gesuchsteller!$B$6</f>
        <v>Ja</v>
      </c>
      <c r="X45" s="97">
        <f>Förderantrag!$N50</f>
        <v>0</v>
      </c>
      <c r="Y45" s="97">
        <f>Förderantrag!$O50*1.081</f>
        <v>0</v>
      </c>
      <c r="Z45" s="97">
        <f t="shared" si="3"/>
        <v>0</v>
      </c>
      <c r="AA45" s="97">
        <f t="shared" si="4"/>
        <v>0</v>
      </c>
      <c r="AB45" s="38" t="str">
        <f>Gesuchsteller!B$21</f>
        <v>CH</v>
      </c>
      <c r="AC45" s="38" t="str">
        <f>Gesuchsteller!B$19</f>
        <v>Vorname Nachname</v>
      </c>
      <c r="AD45" s="38" t="str">
        <f>Gesuchsteller!B$22</f>
        <v>ewz-Förderbeitrag</v>
      </c>
      <c r="AE45" s="38" t="str">
        <f>Gesuchsteller!B$20</f>
        <v>Bank</v>
      </c>
      <c r="AF45" s="38" t="str">
        <f>Gesuchsteller!B$15</f>
        <v>name@firma.ch</v>
      </c>
      <c r="AG45" s="38" t="str">
        <f>Gesuchsteller!B$14</f>
        <v>044 123 45 67</v>
      </c>
      <c r="AH45" s="38">
        <f>Gesuchsteller!B$8</f>
        <v>0</v>
      </c>
      <c r="AI45" s="62">
        <f>Förderantrag!P$9</f>
        <v>0</v>
      </c>
    </row>
    <row r="46" spans="1:35">
      <c r="A46" s="36"/>
      <c r="B46" s="36" t="s">
        <v>103</v>
      </c>
      <c r="C46" s="36">
        <f>Förderantrag!C51</f>
        <v>0</v>
      </c>
      <c r="D46" s="37"/>
      <c r="E46" s="61">
        <f t="shared" ca="1" si="0"/>
        <v>46064</v>
      </c>
      <c r="F46" s="37"/>
      <c r="G46" s="37"/>
      <c r="H46" s="38"/>
      <c r="I46" s="113">
        <f>Förderantrag!H51</f>
        <v>0</v>
      </c>
      <c r="J46" s="38" t="str">
        <f>_xlfn.TEXTJOIN(",",,Gesuchsteller!$B$5,Gesuchsteller!$B$9,Gesuchsteller!$B$10)</f>
        <v>Firma,Vorname,Name</v>
      </c>
      <c r="K46" s="38">
        <f>Förderantrag!D51</f>
        <v>0</v>
      </c>
      <c r="L46" s="38">
        <f>Förderantrag!B51</f>
        <v>0</v>
      </c>
      <c r="M46" s="38">
        <f>Förderantrag!C51</f>
        <v>0</v>
      </c>
      <c r="N46" s="38">
        <f>Förderantrag!F51</f>
        <v>0</v>
      </c>
      <c r="O46" s="38">
        <f>Förderantrag!A51</f>
        <v>0</v>
      </c>
      <c r="P46" s="38">
        <f>Förderantrag!G51</f>
        <v>0</v>
      </c>
      <c r="Q46" s="62">
        <f>Förderantrag!I51</f>
        <v>0</v>
      </c>
      <c r="R46" s="38"/>
      <c r="S46" s="38"/>
      <c r="T46" s="116">
        <f>Förderantrag!J51</f>
        <v>0</v>
      </c>
      <c r="U46" s="38">
        <f>Förderantrag!K51</f>
        <v>0</v>
      </c>
      <c r="V46" s="38">
        <f>Förderantrag!L51</f>
        <v>0</v>
      </c>
      <c r="W46" s="38" t="str">
        <f>Gesuchsteller!$B$6</f>
        <v>Ja</v>
      </c>
      <c r="X46" s="97">
        <f>Förderantrag!$N51</f>
        <v>0</v>
      </c>
      <c r="Y46" s="97">
        <f>Förderantrag!$O51*1.081</f>
        <v>0</v>
      </c>
      <c r="Z46" s="97">
        <f t="shared" si="3"/>
        <v>0</v>
      </c>
      <c r="AA46" s="97">
        <f t="shared" si="4"/>
        <v>0</v>
      </c>
      <c r="AB46" s="38" t="str">
        <f>Gesuchsteller!B$21</f>
        <v>CH</v>
      </c>
      <c r="AC46" s="38" t="str">
        <f>Gesuchsteller!B$19</f>
        <v>Vorname Nachname</v>
      </c>
      <c r="AD46" s="38" t="str">
        <f>Gesuchsteller!B$22</f>
        <v>ewz-Förderbeitrag</v>
      </c>
      <c r="AE46" s="38" t="str">
        <f>Gesuchsteller!B$20</f>
        <v>Bank</v>
      </c>
      <c r="AF46" s="38" t="str">
        <f>Gesuchsteller!B$15</f>
        <v>name@firma.ch</v>
      </c>
      <c r="AG46" s="38" t="str">
        <f>Gesuchsteller!B$14</f>
        <v>044 123 45 67</v>
      </c>
      <c r="AH46" s="38">
        <f>Gesuchsteller!B$8</f>
        <v>0</v>
      </c>
      <c r="AI46" s="62">
        <f>Förderantrag!P$9</f>
        <v>0</v>
      </c>
    </row>
    <row r="47" spans="1:35">
      <c r="A47" s="36"/>
      <c r="B47" s="36" t="s">
        <v>103</v>
      </c>
      <c r="C47" s="36">
        <f>Förderantrag!C52</f>
        <v>0</v>
      </c>
      <c r="D47" s="37"/>
      <c r="E47" s="61">
        <f t="shared" ca="1" si="0"/>
        <v>46064</v>
      </c>
      <c r="F47" s="37"/>
      <c r="G47" s="37"/>
      <c r="H47" s="38"/>
      <c r="I47" s="113">
        <f>Förderantrag!H52</f>
        <v>0</v>
      </c>
      <c r="J47" s="38" t="str">
        <f>_xlfn.TEXTJOIN(",",,Gesuchsteller!$B$5,Gesuchsteller!$B$9,Gesuchsteller!$B$10)</f>
        <v>Firma,Vorname,Name</v>
      </c>
      <c r="K47" s="38">
        <f>Förderantrag!D52</f>
        <v>0</v>
      </c>
      <c r="L47" s="38">
        <f>Förderantrag!B52</f>
        <v>0</v>
      </c>
      <c r="M47" s="38">
        <f>Förderantrag!C52</f>
        <v>0</v>
      </c>
      <c r="N47" s="38">
        <f>Förderantrag!F52</f>
        <v>0</v>
      </c>
      <c r="O47" s="38">
        <f>Förderantrag!A52</f>
        <v>0</v>
      </c>
      <c r="P47" s="38">
        <f>Förderantrag!G52</f>
        <v>0</v>
      </c>
      <c r="Q47" s="62">
        <f>Förderantrag!I52</f>
        <v>0</v>
      </c>
      <c r="R47" s="38"/>
      <c r="S47" s="38"/>
      <c r="T47" s="116">
        <f>Förderantrag!J52</f>
        <v>0</v>
      </c>
      <c r="U47" s="38">
        <f>Förderantrag!K52</f>
        <v>0</v>
      </c>
      <c r="V47" s="38">
        <f>Förderantrag!L52</f>
        <v>0</v>
      </c>
      <c r="W47" s="38" t="str">
        <f>Gesuchsteller!$B$6</f>
        <v>Ja</v>
      </c>
      <c r="X47" s="97">
        <f>Förderantrag!$N52</f>
        <v>0</v>
      </c>
      <c r="Y47" s="97">
        <f>Förderantrag!$O52*1.081</f>
        <v>0</v>
      </c>
      <c r="Z47" s="97">
        <f t="shared" si="3"/>
        <v>0</v>
      </c>
      <c r="AA47" s="97">
        <f t="shared" si="4"/>
        <v>0</v>
      </c>
      <c r="AB47" s="38" t="str">
        <f>Gesuchsteller!B$21</f>
        <v>CH</v>
      </c>
      <c r="AC47" s="38" t="str">
        <f>Gesuchsteller!B$19</f>
        <v>Vorname Nachname</v>
      </c>
      <c r="AD47" s="38" t="str">
        <f>Gesuchsteller!B$22</f>
        <v>ewz-Förderbeitrag</v>
      </c>
      <c r="AE47" s="38" t="str">
        <f>Gesuchsteller!B$20</f>
        <v>Bank</v>
      </c>
      <c r="AF47" s="38" t="str">
        <f>Gesuchsteller!B$15</f>
        <v>name@firma.ch</v>
      </c>
      <c r="AG47" s="38" t="str">
        <f>Gesuchsteller!B$14</f>
        <v>044 123 45 67</v>
      </c>
      <c r="AH47" s="38">
        <f>Gesuchsteller!B$8</f>
        <v>0</v>
      </c>
      <c r="AI47" s="62">
        <f>Förderantrag!P$9</f>
        <v>0</v>
      </c>
    </row>
    <row r="48" spans="1:35">
      <c r="A48" s="36"/>
      <c r="B48" s="36" t="s">
        <v>103</v>
      </c>
      <c r="C48" s="36">
        <f>Förderantrag!C53</f>
        <v>0</v>
      </c>
      <c r="D48" s="37"/>
      <c r="E48" s="61">
        <f t="shared" ca="1" si="0"/>
        <v>46064</v>
      </c>
      <c r="F48" s="37"/>
      <c r="G48" s="37"/>
      <c r="H48" s="38"/>
      <c r="I48" s="113">
        <f>Förderantrag!H53</f>
        <v>0</v>
      </c>
      <c r="J48" s="38" t="str">
        <f>_xlfn.TEXTJOIN(",",,Gesuchsteller!$B$5,Gesuchsteller!$B$9,Gesuchsteller!$B$10)</f>
        <v>Firma,Vorname,Name</v>
      </c>
      <c r="K48" s="38">
        <f>Förderantrag!D53</f>
        <v>0</v>
      </c>
      <c r="L48" s="38">
        <f>Förderantrag!B53</f>
        <v>0</v>
      </c>
      <c r="M48" s="38">
        <f>Förderantrag!C53</f>
        <v>0</v>
      </c>
      <c r="N48" s="38">
        <f>Förderantrag!F53</f>
        <v>0</v>
      </c>
      <c r="O48" s="38">
        <f>Förderantrag!A53</f>
        <v>0</v>
      </c>
      <c r="P48" s="38">
        <f>Förderantrag!G53</f>
        <v>0</v>
      </c>
      <c r="Q48" s="62">
        <f>Förderantrag!I53</f>
        <v>0</v>
      </c>
      <c r="R48" s="38"/>
      <c r="S48" s="38"/>
      <c r="T48" s="116">
        <f>Förderantrag!J53</f>
        <v>0</v>
      </c>
      <c r="U48" s="38">
        <f>Förderantrag!K53</f>
        <v>0</v>
      </c>
      <c r="V48" s="38">
        <f>Förderantrag!L53</f>
        <v>0</v>
      </c>
      <c r="W48" s="38" t="str">
        <f>Gesuchsteller!$B$6</f>
        <v>Ja</v>
      </c>
      <c r="X48" s="97">
        <f>Förderantrag!$N53</f>
        <v>0</v>
      </c>
      <c r="Y48" s="97">
        <f>Förderantrag!$O53*1.081</f>
        <v>0</v>
      </c>
      <c r="Z48" s="97">
        <f t="shared" si="3"/>
        <v>0</v>
      </c>
      <c r="AA48" s="97">
        <f t="shared" si="4"/>
        <v>0</v>
      </c>
      <c r="AB48" s="38" t="str">
        <f>Gesuchsteller!B$21</f>
        <v>CH</v>
      </c>
      <c r="AC48" s="38" t="str">
        <f>Gesuchsteller!B$19</f>
        <v>Vorname Nachname</v>
      </c>
      <c r="AD48" s="38" t="str">
        <f>Gesuchsteller!B$22</f>
        <v>ewz-Förderbeitrag</v>
      </c>
      <c r="AE48" s="38" t="str">
        <f>Gesuchsteller!B$20</f>
        <v>Bank</v>
      </c>
      <c r="AF48" s="38" t="str">
        <f>Gesuchsteller!B$15</f>
        <v>name@firma.ch</v>
      </c>
      <c r="AG48" s="38" t="str">
        <f>Gesuchsteller!B$14</f>
        <v>044 123 45 67</v>
      </c>
      <c r="AH48" s="38">
        <f>Gesuchsteller!B$8</f>
        <v>0</v>
      </c>
      <c r="AI48" s="62">
        <f>Förderantrag!P$9</f>
        <v>0</v>
      </c>
    </row>
    <row r="49" spans="1:35" ht="62">
      <c r="A49" s="36"/>
      <c r="B49" s="36" t="s">
        <v>103</v>
      </c>
      <c r="C49" s="36">
        <f>Förderantrag!C54</f>
        <v>0</v>
      </c>
      <c r="D49" s="37"/>
      <c r="E49" s="61">
        <f t="shared" ca="1" si="0"/>
        <v>46064</v>
      </c>
      <c r="F49" s="37"/>
      <c r="G49" s="37"/>
      <c r="H49" s="38"/>
      <c r="I49" s="113">
        <f>Förderantrag!H54</f>
        <v>0</v>
      </c>
      <c r="J49" s="38" t="str">
        <f>_xlfn.TEXTJOIN(",",,Gesuchsteller!$B$5,Gesuchsteller!$B$9,Gesuchsteller!$B$10)</f>
        <v>Firma,Vorname,Name</v>
      </c>
      <c r="K49" s="38">
        <f>Förderantrag!D54</f>
        <v>0</v>
      </c>
      <c r="L49" s="38" t="str">
        <f>Förderantrag!B54</f>
        <v>Total Förderbeitrag exkl. MWST</v>
      </c>
      <c r="M49" s="38">
        <f>Förderantrag!C54</f>
        <v>0</v>
      </c>
      <c r="N49" s="38">
        <f>Förderantrag!F54</f>
        <v>0</v>
      </c>
      <c r="O49" s="38">
        <f>Förderantrag!A54</f>
        <v>0</v>
      </c>
      <c r="P49" s="38">
        <f>Förderantrag!G54</f>
        <v>0</v>
      </c>
      <c r="Q49" s="62">
        <f>Förderantrag!I54</f>
        <v>0</v>
      </c>
      <c r="R49" s="38"/>
      <c r="S49" s="38"/>
      <c r="T49" s="116">
        <f>Förderantrag!J54</f>
        <v>0</v>
      </c>
      <c r="U49" s="38">
        <f>Förderantrag!K54</f>
        <v>0</v>
      </c>
      <c r="V49" s="38">
        <f>Förderantrag!L54</f>
        <v>0</v>
      </c>
      <c r="W49" s="38" t="str">
        <f>Gesuchsteller!$B$6</f>
        <v>Ja</v>
      </c>
      <c r="X49" s="97">
        <f>Förderantrag!$N54</f>
        <v>0</v>
      </c>
      <c r="Y49" s="97">
        <f>Förderantrag!$O54*1.081</f>
        <v>0</v>
      </c>
      <c r="Z49" s="97">
        <f t="shared" si="3"/>
        <v>0</v>
      </c>
      <c r="AA49" s="97">
        <f t="shared" si="4"/>
        <v>0</v>
      </c>
      <c r="AB49" s="38" t="str">
        <f>Gesuchsteller!B$21</f>
        <v>CH</v>
      </c>
      <c r="AC49" s="38" t="str">
        <f>Gesuchsteller!B$19</f>
        <v>Vorname Nachname</v>
      </c>
      <c r="AD49" s="38" t="str">
        <f>Gesuchsteller!B$22</f>
        <v>ewz-Förderbeitrag</v>
      </c>
      <c r="AE49" s="38" t="str">
        <f>Gesuchsteller!B$20</f>
        <v>Bank</v>
      </c>
      <c r="AF49" s="38" t="str">
        <f>Gesuchsteller!B$15</f>
        <v>name@firma.ch</v>
      </c>
      <c r="AG49" s="38" t="str">
        <f>Gesuchsteller!B$14</f>
        <v>044 123 45 67</v>
      </c>
      <c r="AH49" s="38">
        <f>Gesuchsteller!B$8</f>
        <v>0</v>
      </c>
      <c r="AI49" s="62">
        <f>Förderantrag!P$9</f>
        <v>0</v>
      </c>
    </row>
  </sheetData>
  <sheetProtection algorithmName="SHA-512" hashValue="y6dqVyCceodNvPjGdFoBMbnF44dNWokIiah0CxsvCxoTEkR/EbCw8AuQRUznnTBhdFx2VeHrNSl7lbkiHbKjzg==" saltValue="6DFGQIQQfBSa1BxNfcsaRA==" spinCount="100000" sheet="1" objects="1" scenarios="1"/>
  <conditionalFormatting sqref="S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Anleitung</vt:lpstr>
      <vt:lpstr>Gesuchsteller</vt:lpstr>
      <vt:lpstr>Förderantrag</vt:lpstr>
      <vt:lpstr>Beiträge</vt:lpstr>
      <vt:lpstr>Beleg</vt:lpstr>
      <vt:lpstr>Zusammenfassung</vt:lpstr>
      <vt:lpstr>Kategorien</vt:lpstr>
      <vt:lpstr>Limit</vt:lpstr>
      <vt:lpstr>Table_Cat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Bush</dc:creator>
  <cp:lastModifiedBy>Steffen Hepp TopTen</cp:lastModifiedBy>
  <cp:lastPrinted>2019-08-19T13:16:32Z</cp:lastPrinted>
  <dcterms:created xsi:type="dcterms:W3CDTF">2019-08-16T15:38:20Z</dcterms:created>
  <dcterms:modified xsi:type="dcterms:W3CDTF">2026-02-11T14:18:58Z</dcterms:modified>
</cp:coreProperties>
</file>